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90" yWindow="4440" windowWidth="10860" windowHeight="6270" firstSheet="1" activeTab="1"/>
  </bookViews>
  <sheets>
    <sheet name="Summary" sheetId="1" r:id="rId1"/>
    <sheet name="Compost producers on the Scheme" sheetId="2" r:id="rId2"/>
    <sheet name="Certification status legenda" sheetId="3" r:id="rId3"/>
    <sheet name="mailling list_add" sheetId="4" r:id="rId4"/>
    <sheet name="Charts-no&amp;throughput" sheetId="5" r:id="rId5"/>
    <sheet name="Charts - Trends" sheetId="6" r:id="rId6"/>
    <sheet name="Sheet1" sheetId="7" r:id="rId7"/>
  </sheets>
  <definedNames/>
  <calcPr fullCalcOnLoad="1"/>
</workbook>
</file>

<file path=xl/comments2.xml><?xml version="1.0" encoding="utf-8"?>
<comments xmlns="http://schemas.openxmlformats.org/spreadsheetml/2006/main">
  <authors>
    <author>newuser</author>
    <author>Kiara</author>
    <author>Kiara Zennaro</author>
    <author>Justyna</author>
    <author>User</author>
  </authors>
  <commentList>
    <comment ref="CF34" authorId="0">
      <text>
        <r>
          <rPr>
            <b/>
            <sz val="8"/>
            <rFont val="Tahoma"/>
            <family val="2"/>
          </rPr>
          <t>newuser:</t>
        </r>
        <r>
          <rPr>
            <sz val="8"/>
            <rFont val="Tahoma"/>
            <family val="2"/>
          </rPr>
          <t xml:space="preserve">
Finance details rec'd 16/03/11.</t>
        </r>
      </text>
    </comment>
    <comment ref="A15" authorId="1">
      <text>
        <r>
          <rPr>
            <sz val="9"/>
            <rFont val="Tahoma"/>
            <family val="2"/>
          </rPr>
          <t>Change of name from Donarbon</t>
        </r>
      </text>
    </comment>
    <comment ref="A103" authorId="2">
      <text>
        <r>
          <rPr>
            <b/>
            <sz val="9"/>
            <rFont val="Tahoma"/>
            <family val="2"/>
          </rPr>
          <t>Used to eb Countymulch</t>
        </r>
      </text>
    </comment>
    <comment ref="A79" authorId="2">
      <text>
        <r>
          <rPr>
            <b/>
            <sz val="9"/>
            <rFont val="Tahoma"/>
            <family val="2"/>
          </rPr>
          <t>Used to be:</t>
        </r>
        <r>
          <rPr>
            <sz val="9"/>
            <rFont val="Tahoma"/>
            <family val="2"/>
          </rPr>
          <t xml:space="preserve">
W L Straughan &amp; Sons Ltd</t>
        </r>
      </text>
    </comment>
    <comment ref="AB119" authorId="3">
      <text>
        <r>
          <rPr>
            <b/>
            <sz val="8"/>
            <rFont val="Tahoma"/>
            <family val="2"/>
          </rPr>
          <t>Justyna:</t>
        </r>
        <r>
          <rPr>
            <sz val="8"/>
            <rFont val="Tahoma"/>
            <family val="2"/>
          </rPr>
          <t xml:space="preserve">
David Mayhew is a new contac according to Mike - Tha Agrology House
Having a look at the CB reports he used to be PAS100 person
Shall I change it?</t>
        </r>
      </text>
    </comment>
    <comment ref="CB7" authorId="4">
      <text>
        <r>
          <rPr>
            <sz val="8"/>
            <rFont val="Tahoma"/>
            <family val="2"/>
          </rPr>
          <t xml:space="preserve">Dropdown list options:
Mulch 
Soil improver
Manufactured topsoil ingredient
Turf dressing
Growing medium ingredient, 
Others
</t>
        </r>
      </text>
    </comment>
    <comment ref="CC7" authorId="4">
      <text>
        <r>
          <rPr>
            <b/>
            <sz val="8"/>
            <rFont val="Tahoma"/>
            <family val="2"/>
          </rPr>
          <t>Dropdown list options: Y or N</t>
        </r>
        <r>
          <rPr>
            <sz val="8"/>
            <rFont val="Tahoma"/>
            <family val="2"/>
          </rPr>
          <t xml:space="preserve">
</t>
        </r>
      </text>
    </comment>
    <comment ref="CD7" authorId="4">
      <text>
        <r>
          <rPr>
            <b/>
            <sz val="8"/>
            <rFont val="Tahoma"/>
            <family val="2"/>
          </rPr>
          <t>Free text</t>
        </r>
        <r>
          <rPr>
            <sz val="8"/>
            <rFont val="Tahoma"/>
            <family val="2"/>
          </rPr>
          <t xml:space="preserve">
</t>
        </r>
      </text>
    </comment>
    <comment ref="CE7" authorId="4">
      <text>
        <r>
          <rPr>
            <b/>
            <sz val="8"/>
            <rFont val="Tahoma"/>
            <family val="2"/>
          </rPr>
          <t>Yes/No</t>
        </r>
        <r>
          <rPr>
            <sz val="8"/>
            <rFont val="Tahoma"/>
            <family val="2"/>
          </rPr>
          <t xml:space="preserve">
</t>
        </r>
      </text>
    </comment>
    <comment ref="A43" authorId="3">
      <text>
        <r>
          <rPr>
            <b/>
            <sz val="8"/>
            <rFont val="Tahoma"/>
            <family val="2"/>
          </rPr>
          <t>Justyna:</t>
        </r>
        <r>
          <rPr>
            <sz val="8"/>
            <rFont val="Tahoma"/>
            <family val="2"/>
          </rPr>
          <t xml:space="preserve">
Name changed from Carmarthenshire Environmental Resources Trust on 6/9/2011</t>
        </r>
      </text>
    </comment>
    <comment ref="A148" authorId="3">
      <text>
        <r>
          <rPr>
            <b/>
            <sz val="9"/>
            <rFont val="Tahoma"/>
            <family val="2"/>
          </rPr>
          <t>Justyna:</t>
        </r>
        <r>
          <rPr>
            <sz val="9"/>
            <rFont val="Tahoma"/>
            <family val="2"/>
          </rPr>
          <t xml:space="preserve">
previously Countrystyle</t>
        </r>
      </text>
    </comment>
    <comment ref="A149" authorId="3">
      <text>
        <r>
          <rPr>
            <b/>
            <sz val="9"/>
            <rFont val="Tahoma"/>
            <family val="2"/>
          </rPr>
          <t>Justyna:</t>
        </r>
        <r>
          <rPr>
            <sz val="9"/>
            <rFont val="Tahoma"/>
            <family val="2"/>
          </rPr>
          <t xml:space="preserve">
previously Countrystyle</t>
        </r>
      </text>
    </comment>
    <comment ref="A150" authorId="3">
      <text>
        <r>
          <rPr>
            <b/>
            <sz val="9"/>
            <rFont val="Tahoma"/>
            <family val="2"/>
          </rPr>
          <t>Justyna:</t>
        </r>
        <r>
          <rPr>
            <sz val="9"/>
            <rFont val="Tahoma"/>
            <family val="2"/>
          </rPr>
          <t xml:space="preserve">
previously Countrystyle</t>
        </r>
      </text>
    </comment>
    <comment ref="A123" authorId="3">
      <text>
        <r>
          <rPr>
            <b/>
            <sz val="9"/>
            <rFont val="Tahoma"/>
            <family val="2"/>
          </rPr>
          <t>Justyna:</t>
        </r>
        <r>
          <rPr>
            <sz val="9"/>
            <rFont val="Tahoma"/>
            <family val="2"/>
          </rPr>
          <t xml:space="preserve">
Use to be Hinton Organics (Wessex) Ltd</t>
        </r>
      </text>
    </comment>
    <comment ref="A56" authorId="3">
      <text>
        <r>
          <rPr>
            <b/>
            <sz val="9"/>
            <rFont val="Tahoma"/>
            <family val="2"/>
          </rPr>
          <t>Justyna:</t>
        </r>
        <r>
          <rPr>
            <sz val="9"/>
            <rFont val="Tahoma"/>
            <family val="2"/>
          </rPr>
          <t xml:space="preserve">
Previously Waste Recycling Group Ltd</t>
        </r>
      </text>
    </comment>
  </commentList>
</comments>
</file>

<file path=xl/sharedStrings.xml><?xml version="1.0" encoding="utf-8"?>
<sst xmlns="http://schemas.openxmlformats.org/spreadsheetml/2006/main" count="6805" uniqueCount="3101">
  <si>
    <t xml:space="preserve">Green/woody plant materials &amp; ABPs </t>
  </si>
  <si>
    <t>matthew.lawson@bandbcontractorsltd.co.uk</t>
  </si>
  <si>
    <t>Lawson</t>
  </si>
  <si>
    <t>celine.rice@nwp-recycle.com</t>
  </si>
  <si>
    <t>nicola.smith@nwp-recycle.com</t>
  </si>
  <si>
    <t>Viridor (Greater Manchester Ltd) Limited</t>
  </si>
  <si>
    <t>Viridor Ltd</t>
  </si>
  <si>
    <t>EAWML64132</t>
  </si>
  <si>
    <t>07/D49003</t>
  </si>
  <si>
    <t>EAWML100178</t>
  </si>
  <si>
    <t>01963 351547</t>
  </si>
  <si>
    <t>07710 842723</t>
  </si>
  <si>
    <t>Lang</t>
  </si>
  <si>
    <t>Levenseat Organics Ltd</t>
  </si>
  <si>
    <t>Heathlands, Forth</t>
  </si>
  <si>
    <t>Bonehill</t>
  </si>
  <si>
    <t>dave.bonehill@sedservices.co.uk</t>
  </si>
  <si>
    <t>SED-BH-0025</t>
  </si>
  <si>
    <t>SED-BH-0010</t>
  </si>
  <si>
    <t>WML/E/20176</t>
  </si>
  <si>
    <t>S.11/03/467W</t>
  </si>
  <si>
    <t>EAWML40038</t>
  </si>
  <si>
    <t>Craig</t>
  </si>
  <si>
    <t>Poole</t>
  </si>
  <si>
    <t>01785 841151</t>
  </si>
  <si>
    <t>01785 841867</t>
  </si>
  <si>
    <t>craig@elfordplant.co.uk</t>
  </si>
  <si>
    <t>The Oaklands</t>
  </si>
  <si>
    <t>Ivetsey Bank</t>
  </si>
  <si>
    <t>Wheaton Aston</t>
  </si>
  <si>
    <t>ST19 9QT</t>
  </si>
  <si>
    <t>Cocksparrow Lane</t>
  </si>
  <si>
    <t>BC-CL0040</t>
  </si>
  <si>
    <t>BC-CL-0020</t>
  </si>
  <si>
    <t>Greener Composting</t>
  </si>
  <si>
    <t>PR418</t>
  </si>
  <si>
    <t>L.05/04/823W 3rd March 2006</t>
  </si>
  <si>
    <t>EAWML40197</t>
  </si>
  <si>
    <t>Ryman</t>
  </si>
  <si>
    <t>07767 666382</t>
  </si>
  <si>
    <t>01543 481050</t>
  </si>
  <si>
    <t>waste@greenercomposting.co.uk</t>
  </si>
  <si>
    <t>Manor Farm</t>
  </si>
  <si>
    <t>Lichfield</t>
  </si>
  <si>
    <t>WS14 0AH</t>
  </si>
  <si>
    <t>Dyson</t>
  </si>
  <si>
    <t>07891 929864</t>
  </si>
  <si>
    <t>Ben.dyson@earthsupply.co.uk</t>
  </si>
  <si>
    <t>Off Birmingham Road</t>
  </si>
  <si>
    <t>Nr. Wall</t>
  </si>
  <si>
    <t>WS14 0GP</t>
  </si>
  <si>
    <t>GC-BR-0010</t>
  </si>
  <si>
    <t>GC-BR-1040</t>
  </si>
  <si>
    <t>Victoria</t>
  </si>
  <si>
    <t>Johnston</t>
  </si>
  <si>
    <t>07870 253138</t>
  </si>
  <si>
    <t>victoria.johnston@sita.co.uk</t>
  </si>
  <si>
    <t>FRM-DHF-0040</t>
  </si>
  <si>
    <t>GLR-LF-0015</t>
  </si>
  <si>
    <t xml:space="preserve">Armagh </t>
  </si>
  <si>
    <t>Throughput (tonnes per annum)</t>
  </si>
  <si>
    <t xml:space="preserve">No of processes </t>
  </si>
  <si>
    <t xml:space="preserve">applied </t>
  </si>
  <si>
    <t>Goodwin</t>
  </si>
  <si>
    <t>07966 347308</t>
  </si>
  <si>
    <t>01614 304816</t>
  </si>
  <si>
    <t>07956 338565</t>
  </si>
  <si>
    <t>Stocker</t>
  </si>
  <si>
    <t>07795 541240</t>
  </si>
  <si>
    <t>paul.stocker@veolia.co.uk</t>
  </si>
  <si>
    <t>TEG-SW-0010</t>
  </si>
  <si>
    <t>CW8/1017/164</t>
  </si>
  <si>
    <t>EPR/WP3890CX</t>
  </si>
  <si>
    <t>EPR/EP3091EP</t>
  </si>
  <si>
    <t>SR-TOT-0025</t>
  </si>
  <si>
    <t>SG-PF-0020</t>
  </si>
  <si>
    <t>Green Wastes (Plant Materials) and food wastes</t>
  </si>
  <si>
    <t>EPR/GP329EN</t>
  </si>
  <si>
    <t>Isle of Anglesey County Council</t>
  </si>
  <si>
    <t>Viridor Waste Management Limited</t>
  </si>
  <si>
    <t>D2002/49715/FUL</t>
  </si>
  <si>
    <t>Howard</t>
  </si>
  <si>
    <t>Everson</t>
  </si>
  <si>
    <t>0779376775</t>
  </si>
  <si>
    <t>howard@bark.uk.com</t>
  </si>
  <si>
    <t>CM-WAT-0012</t>
  </si>
  <si>
    <t>Viridor (Greater Manchester Ltd) - Bredbury Park</t>
  </si>
  <si>
    <t>PR403</t>
  </si>
  <si>
    <t>Co-mingled Food &amp; Green Waste</t>
  </si>
  <si>
    <t>EPR/DP3793LP/V002</t>
  </si>
  <si>
    <t>Singleton</t>
  </si>
  <si>
    <t>In-vessel Composting Facility</t>
  </si>
  <si>
    <t>Open air turned continuos block</t>
  </si>
  <si>
    <t>Tanbrick Farm</t>
  </si>
  <si>
    <t>Kirkham</t>
  </si>
  <si>
    <t>PR4 2RE</t>
  </si>
  <si>
    <t>Northern Ireland</t>
  </si>
  <si>
    <t>SIM-ACT-0040</t>
  </si>
  <si>
    <t>07917 896900</t>
  </si>
  <si>
    <t>01902 824225</t>
  </si>
  <si>
    <t>YO13 9PU</t>
  </si>
  <si>
    <t>peter.hardy@thisiseco.co.uk</t>
  </si>
  <si>
    <t>Deb</t>
  </si>
  <si>
    <t>Barnacle</t>
  </si>
  <si>
    <t>01608 672834</t>
  </si>
  <si>
    <t>dbarnacle@agrivert.co.uk</t>
  </si>
  <si>
    <t>Radford</t>
  </si>
  <si>
    <t>SN11 8RB</t>
  </si>
  <si>
    <t>Scope of certification sought</t>
  </si>
  <si>
    <t xml:space="preserve">Green/woody plant materials </t>
  </si>
  <si>
    <t>Miles</t>
  </si>
  <si>
    <t>07795624608</t>
  </si>
  <si>
    <t>Date</t>
  </si>
  <si>
    <t>Mailing Address1</t>
  </si>
  <si>
    <t>County Antrim</t>
  </si>
  <si>
    <t>BT29 4HG</t>
  </si>
  <si>
    <t>02894 423099</t>
  </si>
  <si>
    <t>02894 423313</t>
  </si>
  <si>
    <t>caldhamelodge@yahoo.com</t>
  </si>
  <si>
    <t>BDB61806, BDB71071</t>
  </si>
  <si>
    <t>WML 10267</t>
  </si>
  <si>
    <t>annscrivens@live.co.uk</t>
  </si>
  <si>
    <t xml:space="preserve">Dawn </t>
  </si>
  <si>
    <t>Kaye</t>
  </si>
  <si>
    <t>01900818225</t>
  </si>
  <si>
    <t>PR082-ED</t>
  </si>
  <si>
    <t>LWA-LWE-0020</t>
  </si>
  <si>
    <t>VWM-BL-0040</t>
  </si>
  <si>
    <t>CER-NCL-0025</t>
  </si>
  <si>
    <t>CER-NCL-0010</t>
  </si>
  <si>
    <t>AP-LH-0025</t>
  </si>
  <si>
    <t>Newbury</t>
  </si>
  <si>
    <t>Matt</t>
  </si>
  <si>
    <t>Webster</t>
  </si>
  <si>
    <t>PR050</t>
  </si>
  <si>
    <t>West London Composting</t>
  </si>
  <si>
    <t>SY5 9NQ</t>
  </si>
  <si>
    <t>01743 821226</t>
  </si>
  <si>
    <t>01743 821375</t>
  </si>
  <si>
    <t>PO30 2PD</t>
  </si>
  <si>
    <t>Advent Way</t>
  </si>
  <si>
    <t>SITA-ELL-0010</t>
  </si>
  <si>
    <t>SITA-ELL-1040</t>
  </si>
  <si>
    <t>Edmonton</t>
  </si>
  <si>
    <t>London</t>
  </si>
  <si>
    <t>OX7 4EB</t>
  </si>
  <si>
    <t>01608 672823</t>
  </si>
  <si>
    <t>Shelford Composting Ltd</t>
  </si>
  <si>
    <t>Shelford Farm Estate</t>
  </si>
  <si>
    <t>Shalloak Road</t>
  </si>
  <si>
    <t>Kent</t>
  </si>
  <si>
    <t>CT2 0PU</t>
  </si>
  <si>
    <t>07860 727463</t>
  </si>
  <si>
    <t>EP/WML or PPC permit' s reference number</t>
  </si>
  <si>
    <t>PR093</t>
  </si>
  <si>
    <t>Peter</t>
  </si>
  <si>
    <t>N18 RAG</t>
  </si>
  <si>
    <t>Composting process unique code</t>
  </si>
  <si>
    <t>Hapsford Composting Site</t>
  </si>
  <si>
    <t>Bypass Road</t>
  </si>
  <si>
    <t>DC/04/04280</t>
  </si>
  <si>
    <t>EAWML10086</t>
  </si>
  <si>
    <t>Agri Blend</t>
  </si>
  <si>
    <t>Landscape Blend</t>
  </si>
  <si>
    <t>Planning consent reference number</t>
  </si>
  <si>
    <t>In-vessel composting</t>
  </si>
  <si>
    <t>meat included</t>
  </si>
  <si>
    <t>EAWML40267</t>
  </si>
  <si>
    <t>01335 300355</t>
  </si>
  <si>
    <t>01335 346100</t>
  </si>
  <si>
    <t>VEL-BR-0010</t>
  </si>
  <si>
    <t>Growing media</t>
  </si>
  <si>
    <t>No</t>
  </si>
  <si>
    <t>01608 672828</t>
  </si>
  <si>
    <t>Debra</t>
  </si>
  <si>
    <t>EAWML80785</t>
  </si>
  <si>
    <t>EAWML43702</t>
  </si>
  <si>
    <t>EAWML101241</t>
  </si>
  <si>
    <t>Ward</t>
  </si>
  <si>
    <t>01302 831280</t>
  </si>
  <si>
    <t>07775 683569</t>
  </si>
  <si>
    <t>01302 834876</t>
  </si>
  <si>
    <t>shaunw@yaggs.co.uk</t>
  </si>
  <si>
    <t>YAQ-WRQ-0040</t>
  </si>
  <si>
    <t>john@jcrecycling.co.uk</t>
  </si>
  <si>
    <t>Farrington Moss Recycling Centre</t>
  </si>
  <si>
    <t>Moss Lane</t>
  </si>
  <si>
    <t>PA4 4XW</t>
  </si>
  <si>
    <t>08/04329/FUL</t>
  </si>
  <si>
    <t>WML/E/220228</t>
  </si>
  <si>
    <t>Kenny</t>
  </si>
  <si>
    <t>Kerr</t>
  </si>
  <si>
    <t xml:space="preserve">01382 432788 </t>
  </si>
  <si>
    <t>07951 380194</t>
  </si>
  <si>
    <t>kenny.kerr@dundeecity.gov.uk</t>
  </si>
  <si>
    <t>ORL-DF 0010</t>
  </si>
  <si>
    <t>AV-CC-0040</t>
  </si>
  <si>
    <t>LP-SF-0025</t>
  </si>
  <si>
    <t>LP-SF-0010</t>
  </si>
  <si>
    <t>TJC-CR-0030</t>
  </si>
  <si>
    <t>TJC-CR-0010</t>
  </si>
  <si>
    <t>MC-LC-0040</t>
  </si>
  <si>
    <t>MC-LC-0010</t>
  </si>
  <si>
    <t>DS-TF-0020</t>
  </si>
  <si>
    <t>AW-CA-0025</t>
  </si>
  <si>
    <t>Sue</t>
  </si>
  <si>
    <t>01895 631249</t>
  </si>
  <si>
    <t>PR211</t>
  </si>
  <si>
    <t>PCF-MB-0020</t>
  </si>
  <si>
    <t>Felton</t>
  </si>
  <si>
    <t>Morpeth</t>
  </si>
  <si>
    <t>Green Waste, Fruit &amp; Veg waste, cardboard, sawdust</t>
  </si>
  <si>
    <t>NE65 9LS</t>
  </si>
  <si>
    <t>Additional grade II certification code</t>
  </si>
  <si>
    <t>PR049</t>
  </si>
  <si>
    <t>The Woodhorn Group Limited</t>
  </si>
  <si>
    <t>Chichester</t>
  </si>
  <si>
    <t>malcolm@simproltd.co.uk</t>
  </si>
  <si>
    <t xml:space="preserve">Additional grade II  tonnes of compost grade per annum </t>
  </si>
  <si>
    <t>YAQ-WRQ-0010</t>
  </si>
  <si>
    <t>soil improver</t>
  </si>
  <si>
    <t>BSL-BF-0015</t>
  </si>
  <si>
    <t>BSL-BF-1545</t>
  </si>
  <si>
    <t>07793 579729</t>
  </si>
  <si>
    <t>Windrush House</t>
  </si>
  <si>
    <t>Tabley Road</t>
  </si>
  <si>
    <t>Knutsford</t>
  </si>
  <si>
    <t>WA16 0NE</t>
  </si>
  <si>
    <t>0208 684 4100</t>
  </si>
  <si>
    <t>07736 698270</t>
  </si>
  <si>
    <t xml:space="preserve">0208 689 7146 </t>
  </si>
  <si>
    <t>105 Beddington Lane</t>
  </si>
  <si>
    <t>389 Manor Lane</t>
  </si>
  <si>
    <t>tom@aworecycling.co.uk</t>
  </si>
  <si>
    <t>01565 754835</t>
  </si>
  <si>
    <t>WML03/04</t>
  </si>
  <si>
    <t>N030032PF &amp; B/APP/2005/0712</t>
  </si>
  <si>
    <t>WML/N/220079</t>
  </si>
  <si>
    <t>Green Waste/Paper/Cardboard</t>
  </si>
  <si>
    <t>WML/E/20079</t>
  </si>
  <si>
    <t>TW/14/99</t>
  </si>
  <si>
    <t>EAWML/10112</t>
  </si>
  <si>
    <t>EPR/DP3797SE</t>
  </si>
  <si>
    <t>NCC/011465/2010</t>
  </si>
  <si>
    <t>Levenseat Organics</t>
  </si>
  <si>
    <t>PR407</t>
  </si>
  <si>
    <t>Catering Waste</t>
  </si>
  <si>
    <t>0246/2006</t>
  </si>
  <si>
    <t>PPC/E/2001</t>
  </si>
  <si>
    <t>ian.smith@levenseat.co.uk</t>
  </si>
  <si>
    <t>LO-LWM-0040</t>
  </si>
  <si>
    <t>Guy</t>
  </si>
  <si>
    <t>01273 492752</t>
  </si>
  <si>
    <t xml:space="preserve">Mark </t>
  </si>
  <si>
    <t>01793 85 39 98</t>
  </si>
  <si>
    <t>mark@crapperandsons.co.uk</t>
  </si>
  <si>
    <t xml:space="preserve">Working towards renewal </t>
  </si>
  <si>
    <t>WGR-DCF-0040</t>
  </si>
  <si>
    <t>Certified to PAS 100:2011 &amp; CQP</t>
  </si>
  <si>
    <t>GRL-TWTP-0010</t>
  </si>
  <si>
    <t>Biffa Waste Services Ltd</t>
  </si>
  <si>
    <t>PR404</t>
  </si>
  <si>
    <t>PR405</t>
  </si>
  <si>
    <t>8/08/1444/CPO</t>
  </si>
  <si>
    <t>EPR/MP3995VL</t>
  </si>
  <si>
    <t>01270 879662</t>
  </si>
  <si>
    <t>07745450586</t>
  </si>
  <si>
    <t>Walkers Lane, Scholar Green</t>
  </si>
  <si>
    <t>Stoke on Trent</t>
  </si>
  <si>
    <t>Philip</t>
  </si>
  <si>
    <t>Booth</t>
  </si>
  <si>
    <t>07768 508790</t>
  </si>
  <si>
    <t>philbooth@gmail.com</t>
  </si>
  <si>
    <t>HSF-WL-0040</t>
  </si>
  <si>
    <t>not provided yet</t>
  </si>
  <si>
    <t>msingleton@viridor.co.uk</t>
  </si>
  <si>
    <t>01983 822241</t>
  </si>
  <si>
    <t>Steve</t>
  </si>
  <si>
    <t>Lewis</t>
  </si>
  <si>
    <t>WML75111</t>
  </si>
  <si>
    <t>5/2003/1724/PCC</t>
  </si>
  <si>
    <t>MCB-HC-0040</t>
  </si>
  <si>
    <t>EN/03/1434C</t>
  </si>
  <si>
    <t>WML73302</t>
  </si>
  <si>
    <t>Whitestake, Preston</t>
  </si>
  <si>
    <t>01772 612589</t>
  </si>
  <si>
    <t>07768 361025</t>
  </si>
  <si>
    <t>Wiltshire</t>
  </si>
  <si>
    <t>Hengoed</t>
  </si>
  <si>
    <t>Mid Glamorgan</t>
  </si>
  <si>
    <t>CF82 8FY</t>
  </si>
  <si>
    <t>01443 838121</t>
  </si>
  <si>
    <t>Robert</t>
  </si>
  <si>
    <t>Thomas</t>
  </si>
  <si>
    <t>Additional grade II - particle size from (mm):</t>
  </si>
  <si>
    <t>Smith</t>
  </si>
  <si>
    <t>01983 822240</t>
  </si>
  <si>
    <t>PR007-WR</t>
  </si>
  <si>
    <t>Bryn Quarry Limited</t>
  </si>
  <si>
    <t>Chebsey</t>
  </si>
  <si>
    <t xml:space="preserve">ST21 6JU </t>
  </si>
  <si>
    <t>NN14 3BL</t>
  </si>
  <si>
    <t>Green Estate Ltd</t>
  </si>
  <si>
    <t xml:space="preserve">Matthew </t>
  </si>
  <si>
    <t>Andrews</t>
  </si>
  <si>
    <t>115 Manor Lane</t>
  </si>
  <si>
    <t>Manor Lodge</t>
  </si>
  <si>
    <t>Barrow - In - Furness</t>
  </si>
  <si>
    <t>LA14 4QE</t>
  </si>
  <si>
    <t>01229 465000</t>
  </si>
  <si>
    <t>PR208</t>
  </si>
  <si>
    <t>Walker</t>
  </si>
  <si>
    <t>01772 635151</t>
  </si>
  <si>
    <t>West Sussex</t>
  </si>
  <si>
    <t>PR045</t>
  </si>
  <si>
    <t>Hills Minerals and Waste Limited</t>
  </si>
  <si>
    <t>Planners Farm</t>
  </si>
  <si>
    <t>Brock Hill, Brockhill</t>
  </si>
  <si>
    <t>Bracknell</t>
  </si>
  <si>
    <t>Berkshire</t>
  </si>
  <si>
    <t>Dave.morris@cwmenvironmental.co.uk</t>
  </si>
  <si>
    <t>Green Waste</t>
  </si>
  <si>
    <t xml:space="preserve">Martin </t>
  </si>
  <si>
    <t>PR012</t>
  </si>
  <si>
    <t>Ely Road</t>
  </si>
  <si>
    <t>Waterbeach</t>
  </si>
  <si>
    <t>Sheffield</t>
  </si>
  <si>
    <t>Crowgate</t>
  </si>
  <si>
    <t>S25 5AL</t>
  </si>
  <si>
    <t>Gelligiarwellt Farm</t>
  </si>
  <si>
    <t>Gelligaer</t>
  </si>
  <si>
    <t xml:space="preserve">Green Waste from CA site &amp; Kerbside Collection </t>
  </si>
  <si>
    <t>07795 443201</t>
  </si>
  <si>
    <t>Wakering Road</t>
  </si>
  <si>
    <t>Shoeburyness</t>
  </si>
  <si>
    <t>Essex</t>
  </si>
  <si>
    <t>SS3 9TR</t>
  </si>
  <si>
    <t>PR229</t>
  </si>
  <si>
    <t xml:space="preserve">Jo </t>
  </si>
  <si>
    <t>Fitzpatrick-Smith</t>
  </si>
  <si>
    <t>Email address</t>
  </si>
  <si>
    <t>First name</t>
  </si>
  <si>
    <t>Surname</t>
  </si>
  <si>
    <t>Soil improver</t>
  </si>
  <si>
    <t>Green waste</t>
  </si>
  <si>
    <t>Open air turned windrow</t>
  </si>
  <si>
    <t>0115 9308144</t>
  </si>
  <si>
    <t>BQ-GF-0010</t>
  </si>
  <si>
    <t>BQ-GF-0028</t>
  </si>
  <si>
    <t>Soil conditioner</t>
  </si>
  <si>
    <t>BQ-GF-0040</t>
  </si>
  <si>
    <t>Hertfordshire</t>
  </si>
  <si>
    <t xml:space="preserve">Soil improver </t>
  </si>
  <si>
    <t>PR207</t>
  </si>
  <si>
    <t xml:space="preserve">Sinkfall Recycling </t>
  </si>
  <si>
    <t>Armistead</t>
  </si>
  <si>
    <t>Sinkfall Farm</t>
  </si>
  <si>
    <t>Nant-y-caws</t>
  </si>
  <si>
    <t>SA32 8BG</t>
  </si>
  <si>
    <t>01267 275774</t>
  </si>
  <si>
    <t>01267 275775</t>
  </si>
  <si>
    <t>William</t>
  </si>
  <si>
    <t>Malcom</t>
  </si>
  <si>
    <t>TJC-BR-0010</t>
  </si>
  <si>
    <t>TJC-BR-0025</t>
  </si>
  <si>
    <t>IWS-LLS-0010</t>
  </si>
  <si>
    <t>Additional grade I - particle size from (mm):</t>
  </si>
  <si>
    <t>Additional grade I - particle size to (mm):</t>
  </si>
  <si>
    <t>WLR-AS-0020</t>
  </si>
  <si>
    <t>VCU</t>
  </si>
  <si>
    <t>07816 285073</t>
  </si>
  <si>
    <t>Ince Lane</t>
  </si>
  <si>
    <t>Chester</t>
  </si>
  <si>
    <t>CH2 4JP</t>
  </si>
  <si>
    <t>Material Change Ltd</t>
  </si>
  <si>
    <t>Additional grade I bagged (Y/N)</t>
  </si>
  <si>
    <t>01708 524612</t>
  </si>
  <si>
    <t>Certification status</t>
  </si>
  <si>
    <t>Bedfordshire</t>
  </si>
  <si>
    <t>Camarthenshire</t>
  </si>
  <si>
    <t>Pitsea Hall Lane</t>
  </si>
  <si>
    <t xml:space="preserve">Pitsea </t>
  </si>
  <si>
    <t>Basildon</t>
  </si>
  <si>
    <t>SS16 4UH</t>
  </si>
  <si>
    <t>01268 557464</t>
  </si>
  <si>
    <t>01268 584498</t>
  </si>
  <si>
    <t>Oxton composting site</t>
  </si>
  <si>
    <t xml:space="preserve">Steve </t>
  </si>
  <si>
    <t xml:space="preserve">Green waste, wood </t>
  </si>
  <si>
    <t>Off Old Maidstone Road</t>
  </si>
  <si>
    <t>BR8 7QP</t>
  </si>
  <si>
    <t>Ashlyns Farm</t>
  </si>
  <si>
    <t>shaun.taylor@veolia.co.uk</t>
  </si>
  <si>
    <t>Canterbury</t>
  </si>
  <si>
    <t>PR042-CM</t>
  </si>
  <si>
    <t>Clifton Marsh Landfill Site</t>
  </si>
  <si>
    <t>01244 335753</t>
  </si>
  <si>
    <t>07734 805849</t>
  </si>
  <si>
    <t>Wimbolds Trafford, Chester</t>
  </si>
  <si>
    <t>RG42 6LR</t>
  </si>
  <si>
    <t>01344 299312</t>
  </si>
  <si>
    <t>Beddington Landfill</t>
  </si>
  <si>
    <t>Beddington Lane</t>
  </si>
  <si>
    <t>Surrey</t>
  </si>
  <si>
    <t>Croydon</t>
  </si>
  <si>
    <t>0131 339 5554</t>
  </si>
  <si>
    <t>07971 406035</t>
  </si>
  <si>
    <t>john@frmrecycling.co.uk</t>
  </si>
  <si>
    <t>WS12 4PB</t>
  </si>
  <si>
    <t>PR238</t>
  </si>
  <si>
    <t>srelf@agrivert.co.uk</t>
  </si>
  <si>
    <t>VE-PIT-0010</t>
  </si>
  <si>
    <t>The Stables</t>
  </si>
  <si>
    <t>Green and catering waste</t>
  </si>
  <si>
    <t>Susan</t>
  </si>
  <si>
    <t>Relf</t>
  </si>
  <si>
    <t>Ongar</t>
  </si>
  <si>
    <t>Mulch</t>
  </si>
  <si>
    <t>Wolverhampton</t>
  </si>
  <si>
    <t>Kevin</t>
  </si>
  <si>
    <t>m.andrews@greenestate.org</t>
  </si>
  <si>
    <t>Gwilliam</t>
  </si>
  <si>
    <t>01772 686683</t>
  </si>
  <si>
    <t>Raymond</t>
  </si>
  <si>
    <t>raymond.walker@sita.co.uk</t>
  </si>
  <si>
    <t>Green/woody plant materials &amp; ABPs</t>
  </si>
  <si>
    <t>Worcestershire</t>
  </si>
  <si>
    <t>Certificate 'Valid to' date/Expiry date</t>
  </si>
  <si>
    <t>Principal grade certification code</t>
  </si>
  <si>
    <t>Principal grade tonnes per annum</t>
  </si>
  <si>
    <t xml:space="preserve">01202 593601 </t>
  </si>
  <si>
    <t>Hardy</t>
  </si>
  <si>
    <t>01702 216765</t>
  </si>
  <si>
    <t xml:space="preserve">Additional grade I tonnes of compost grade per annum </t>
  </si>
  <si>
    <t>Additional grade I product type</t>
  </si>
  <si>
    <t>Carmarthenshire</t>
  </si>
  <si>
    <t/>
  </si>
  <si>
    <t>jo@material-change.com</t>
  </si>
  <si>
    <t>sinkfall@btinternet.com</t>
  </si>
  <si>
    <t>07702700914</t>
  </si>
  <si>
    <t>Aerated static piles</t>
  </si>
  <si>
    <t>AWO Bedford &amp; Partners</t>
  </si>
  <si>
    <t>PR213</t>
  </si>
  <si>
    <t>Green, fruit, veg and clean waste</t>
  </si>
  <si>
    <t>ST1-0012</t>
  </si>
  <si>
    <t>Kingston Landfill Warwick Road</t>
  </si>
  <si>
    <t>MC-HC-0010</t>
  </si>
  <si>
    <t>MC-HC-0040</t>
  </si>
  <si>
    <t>Certificate issue date</t>
  </si>
  <si>
    <t>Principal grade bagged (Y/N)</t>
  </si>
  <si>
    <t>07912792638</t>
  </si>
  <si>
    <t>cameron@woodhorngroup.co.uk</t>
  </si>
  <si>
    <t>Garden waste kerbside collection &amp; CA site garden waste</t>
  </si>
  <si>
    <t>Leicestershire</t>
  </si>
  <si>
    <t>Coven</t>
  </si>
  <si>
    <t>Coven composting site</t>
  </si>
  <si>
    <t>Lawn Lane</t>
  </si>
  <si>
    <t>Oxton</t>
  </si>
  <si>
    <t>Nottinghamshire</t>
  </si>
  <si>
    <t>West Midlands</t>
  </si>
  <si>
    <t xml:space="preserve">England </t>
  </si>
  <si>
    <t>James</t>
  </si>
  <si>
    <t>VWS-WAL-0015</t>
  </si>
  <si>
    <t>White Moss Horticulture</t>
  </si>
  <si>
    <t>PR051</t>
  </si>
  <si>
    <t>08/04/0024</t>
  </si>
  <si>
    <t>EAWML54394</t>
  </si>
  <si>
    <t>0151 547 2979</t>
  </si>
  <si>
    <t>0151 549 1877</t>
  </si>
  <si>
    <t>Simonswood Moss</t>
  </si>
  <si>
    <t>Perimeter Road</t>
  </si>
  <si>
    <t>Liverpool</t>
  </si>
  <si>
    <t>L33 3AN</t>
  </si>
  <si>
    <t>WMH-0010</t>
  </si>
  <si>
    <t>PR055-D</t>
  </si>
  <si>
    <t>Fear</t>
  </si>
  <si>
    <t>01963 350743</t>
  </si>
  <si>
    <t xml:space="preserve">07843 633644 </t>
  </si>
  <si>
    <t>AFear@viridor.co.uk</t>
  </si>
  <si>
    <t>Dimmer Landfill Site</t>
  </si>
  <si>
    <t>Dimmer Lane</t>
  </si>
  <si>
    <t>Castle Cary</t>
  </si>
  <si>
    <t>BA7 7NR</t>
  </si>
  <si>
    <t>VWS-DIM-0030</t>
  </si>
  <si>
    <t>VWS-DIM-0015</t>
  </si>
  <si>
    <t>VWS-DIM-0008</t>
  </si>
  <si>
    <t>Keenan (Recycling) Limited</t>
  </si>
  <si>
    <t>PR057</t>
  </si>
  <si>
    <t>Gregor</t>
  </si>
  <si>
    <t>Keenan</t>
  </si>
  <si>
    <t>01771 644883</t>
  </si>
  <si>
    <t>07799 432900</t>
  </si>
  <si>
    <t xml:space="preserve">gregor@keenanrecycling.co.uk </t>
  </si>
  <si>
    <t>Hillhead of Auchreddie</t>
  </si>
  <si>
    <t>New Deer</t>
  </si>
  <si>
    <t>Turriff</t>
  </si>
  <si>
    <t>Aberdeenshire</t>
  </si>
  <si>
    <t>AB53 6YH</t>
  </si>
  <si>
    <t>KNR1-0040</t>
  </si>
  <si>
    <t>KNR1-0012</t>
  </si>
  <si>
    <t>KNR1-0005</t>
  </si>
  <si>
    <t>Mid-UK Recycling Ltd</t>
  </si>
  <si>
    <t>PR065</t>
  </si>
  <si>
    <t>Mountain</t>
  </si>
  <si>
    <t>01400 273888</t>
  </si>
  <si>
    <t>01400 272676</t>
  </si>
  <si>
    <t xml:space="preserve">chrism@midukrecycling.co.uk </t>
  </si>
  <si>
    <t>Chris</t>
  </si>
  <si>
    <t>chrism@midukrecycling.co.uk</t>
  </si>
  <si>
    <t>The MRF</t>
  </si>
  <si>
    <t>Caythorpe</t>
  </si>
  <si>
    <t>NG32 3EW</t>
  </si>
  <si>
    <t>Bury St Edmunds</t>
  </si>
  <si>
    <t>Forest Park</t>
  </si>
  <si>
    <t>Forest Road</t>
  </si>
  <si>
    <t xml:space="preserve"> Newport, Isle of Wight</t>
  </si>
  <si>
    <t>PO30 5YS</t>
  </si>
  <si>
    <t>Lower Compton</t>
  </si>
  <si>
    <t>SN11 8RE</t>
  </si>
  <si>
    <t xml:space="preserve">Canterbury </t>
  </si>
  <si>
    <t>Willingham House</t>
  </si>
  <si>
    <t>Flexon Business Park</t>
  </si>
  <si>
    <t>Stretham Road, Wilburton, Ely</t>
  </si>
  <si>
    <t>CB6 3RY</t>
  </si>
  <si>
    <t xml:space="preserve"> Radford</t>
  </si>
  <si>
    <t>Chipping Norton, Oxforshire</t>
  </si>
  <si>
    <t>The Technology Centre, Wolverhampton Science</t>
  </si>
  <si>
    <t>Glaisher Drive</t>
  </si>
  <si>
    <t>WV10 9RU</t>
  </si>
  <si>
    <t>Landfill Admin Offices</t>
  </si>
  <si>
    <t xml:space="preserve"> Norwood Industrail Estate</t>
  </si>
  <si>
    <t>, Killamarsh, Sheffield</t>
  </si>
  <si>
    <t>S21 2DR</t>
  </si>
  <si>
    <t>Cannock</t>
  </si>
  <si>
    <t>Willingham House, Flexon Busines Park</t>
  </si>
  <si>
    <t>Stretham Road, Wilburton</t>
  </si>
  <si>
    <t>Ely</t>
  </si>
  <si>
    <t>Wroot Road Quarry</t>
  </si>
  <si>
    <t>Wroot Road</t>
  </si>
  <si>
    <t>Finningley</t>
  </si>
  <si>
    <t xml:space="preserve">Unit 2 </t>
  </si>
  <si>
    <t>Cook House, Brunel Drive</t>
  </si>
  <si>
    <t>Newark</t>
  </si>
  <si>
    <t>NG24 2FB</t>
  </si>
  <si>
    <t>Holly Bush Farm</t>
  </si>
  <si>
    <t>KPS House , Ham Lane</t>
  </si>
  <si>
    <t>Scaynes Hill</t>
  </si>
  <si>
    <t>Nr Haywards Heath, W Sussex</t>
  </si>
  <si>
    <t>RH17 7PR</t>
  </si>
  <si>
    <t>Greenview Environmental</t>
  </si>
  <si>
    <t>Linden Square, 146 Kings Road</t>
  </si>
  <si>
    <t>Braehead Quarry, 122c Craigs Road</t>
  </si>
  <si>
    <t>Turnhouse</t>
  </si>
  <si>
    <t>Poles Lane</t>
  </si>
  <si>
    <t>Otterbourne</t>
  </si>
  <si>
    <t>55 Buckstone Terrace</t>
  </si>
  <si>
    <t>Dundee City Council, Waste Management Department</t>
  </si>
  <si>
    <t xml:space="preserve"> 34 Harefield Road,</t>
  </si>
  <si>
    <t>Doncaster</t>
  </si>
  <si>
    <t>Hickling</t>
  </si>
  <si>
    <t>Melton Mowbray</t>
  </si>
  <si>
    <t>LE14 3AR</t>
  </si>
  <si>
    <t>Scorton</t>
  </si>
  <si>
    <t>Whittakers Green Farm, Pewit Lane, Hunsterson, Nantwich</t>
  </si>
  <si>
    <t>Neigbourhood Service HQ</t>
  </si>
  <si>
    <t>Cypress Avenue</t>
  </si>
  <si>
    <t>Newcastle upon Tyne</t>
  </si>
  <si>
    <t>NE4 9JJ</t>
  </si>
  <si>
    <t>School House</t>
  </si>
  <si>
    <t>Bishop Norton</t>
  </si>
  <si>
    <t>Market Rasen</t>
  </si>
  <si>
    <t>LN8 2BG</t>
  </si>
  <si>
    <t xml:space="preserve">The Flat, C/O Hartfield Stores </t>
  </si>
  <si>
    <t>High Street</t>
  </si>
  <si>
    <t>Hatfield, East Sussex</t>
  </si>
  <si>
    <t>TN7 4AD</t>
  </si>
  <si>
    <t>Greenacres</t>
  </si>
  <si>
    <t>Portsoy</t>
  </si>
  <si>
    <t>AB45 2UL</t>
  </si>
  <si>
    <t>Edingburgh</t>
  </si>
  <si>
    <t>EX10 6XH</t>
  </si>
  <si>
    <t>Barclays Bank Chambers</t>
  </si>
  <si>
    <t>5-7 Bangor Street</t>
  </si>
  <si>
    <t>Caernarfon, Gwynedd</t>
  </si>
  <si>
    <t>27 Pendlebury Close</t>
  </si>
  <si>
    <t>Longton</t>
  </si>
  <si>
    <t>PR4 5YT</t>
  </si>
  <si>
    <t>Green waste and domestic waste</t>
  </si>
  <si>
    <t>07977 409435</t>
  </si>
  <si>
    <t>mfbennion@rose-hillfarm.co.uk</t>
  </si>
  <si>
    <t>RHR-RF-0025</t>
  </si>
  <si>
    <t>RHR-RF-0010</t>
  </si>
  <si>
    <t>ESS/60/95/ROC</t>
  </si>
  <si>
    <t>CB/TP3612JS</t>
  </si>
  <si>
    <t>Carol</t>
  </si>
  <si>
    <t>Steward</t>
  </si>
  <si>
    <t>07881 816694</t>
  </si>
  <si>
    <t>c.steward@treefella.com</t>
  </si>
  <si>
    <t>LW/193/CM</t>
  </si>
  <si>
    <t>EAWML10131</t>
  </si>
  <si>
    <t>P1275.96</t>
  </si>
  <si>
    <t>Julian</t>
  </si>
  <si>
    <t>Appleby</t>
  </si>
  <si>
    <t>0208 803 1322</t>
  </si>
  <si>
    <t>07831 510324</t>
  </si>
  <si>
    <t>0208 884 5500</t>
  </si>
  <si>
    <t>Julian.Appleby@londonwaste.co.uk</t>
  </si>
  <si>
    <t>Richard</t>
  </si>
  <si>
    <t>Fassnidge</t>
  </si>
  <si>
    <t>Richard.fassnidge@veolia.co.uk</t>
  </si>
  <si>
    <t>07801 675728</t>
  </si>
  <si>
    <t>hwaters@agrivert.co.uk</t>
  </si>
  <si>
    <t>PR083</t>
  </si>
  <si>
    <t>Ainsworth</t>
  </si>
  <si>
    <t>Mill Farm</t>
  </si>
  <si>
    <t>Stone Road</t>
  </si>
  <si>
    <t>Stafford</t>
  </si>
  <si>
    <t>01785 850722</t>
  </si>
  <si>
    <t xml:space="preserve">Chris </t>
  </si>
  <si>
    <t>Wakefield</t>
  </si>
  <si>
    <t>Dan</t>
  </si>
  <si>
    <t>Robinson</t>
  </si>
  <si>
    <t>Williams</t>
  </si>
  <si>
    <t>CRJ Services Ltd</t>
  </si>
  <si>
    <t>Open air, turned windrows</t>
  </si>
  <si>
    <t>Cambridgeshire</t>
  </si>
  <si>
    <t>PR067</t>
  </si>
  <si>
    <t>01565 654866</t>
  </si>
  <si>
    <t>swhitt@gwhitt.co.uk</t>
  </si>
  <si>
    <t>PR069-G2</t>
  </si>
  <si>
    <t>Gelliargwellt Farm</t>
  </si>
  <si>
    <t>Jo</t>
  </si>
  <si>
    <t>Fitzpatrick</t>
  </si>
  <si>
    <t>07766245112</t>
  </si>
  <si>
    <t>(0) 191 2595590</t>
  </si>
  <si>
    <t>01327 706231</t>
  </si>
  <si>
    <t>Ellington</t>
  </si>
  <si>
    <t>East Anglia</t>
  </si>
  <si>
    <t>VES-RL-0010</t>
  </si>
  <si>
    <t xml:space="preserve">Kings Hill </t>
  </si>
  <si>
    <t xml:space="preserve">Kent </t>
  </si>
  <si>
    <t>Jones</t>
  </si>
  <si>
    <t>Gaydon</t>
  </si>
  <si>
    <t>South Anston</t>
  </si>
  <si>
    <t>Showell Composting Site</t>
  </si>
  <si>
    <t>Heythrop</t>
  </si>
  <si>
    <t>Lowick Compost Site</t>
  </si>
  <si>
    <t>Knowlbank</t>
  </si>
  <si>
    <t>Newcastle-under-lyme</t>
  </si>
  <si>
    <t>Acton composting site</t>
  </si>
  <si>
    <t>Acton</t>
  </si>
  <si>
    <t>andy.wal@hotmail.co.uk</t>
  </si>
  <si>
    <t>Sarah</t>
  </si>
  <si>
    <t>Warwick</t>
  </si>
  <si>
    <t>Gaydon composting site</t>
  </si>
  <si>
    <t>SG9 0QD</t>
  </si>
  <si>
    <t>Hodge</t>
  </si>
  <si>
    <t>Grange Farm</t>
  </si>
  <si>
    <t>PR219</t>
  </si>
  <si>
    <t>PR214</t>
  </si>
  <si>
    <t>Ardley</t>
  </si>
  <si>
    <t>OX27 7JP</t>
  </si>
  <si>
    <t>Oxforshire</t>
  </si>
  <si>
    <t>Green waste from kerbside, C.A, Agricultural, industrial &amp; horticultural sources</t>
  </si>
  <si>
    <t>07977 484130</t>
  </si>
  <si>
    <t>Bury Lane Farm, Ramsey Heights</t>
  </si>
  <si>
    <t>Ramsey</t>
  </si>
  <si>
    <t xml:space="preserve">Huntingdon </t>
  </si>
  <si>
    <t>PE26 2RY</t>
  </si>
  <si>
    <t>NN13 5QD</t>
  </si>
  <si>
    <t>Haynes Composting Facility</t>
  </si>
  <si>
    <t>Off A6</t>
  </si>
  <si>
    <t>Haynes Church End</t>
  </si>
  <si>
    <t>Near Bedford, Bedfordshire</t>
  </si>
  <si>
    <t>MK45 3BJ</t>
  </si>
  <si>
    <t>Wales</t>
  </si>
  <si>
    <t>Scotland</t>
  </si>
  <si>
    <t>Country</t>
  </si>
  <si>
    <t>Region</t>
  </si>
  <si>
    <t xml:space="preserve">County </t>
  </si>
  <si>
    <t>East Midlands</t>
  </si>
  <si>
    <t>Paul Coxhead</t>
  </si>
  <si>
    <t>Simon</t>
  </si>
  <si>
    <t>Laura</t>
  </si>
  <si>
    <t>0114 2479020</t>
  </si>
  <si>
    <t>0114 2479021</t>
  </si>
  <si>
    <t>Cheshire</t>
  </si>
  <si>
    <t>DE7 4BG</t>
  </si>
  <si>
    <t>Organisation Name</t>
  </si>
  <si>
    <t>01708 632020</t>
  </si>
  <si>
    <t>PR197</t>
  </si>
  <si>
    <t>07/0955/2006</t>
  </si>
  <si>
    <t>EAWML 100445</t>
  </si>
  <si>
    <t>NCC/054804/2010    NCC/048085/2009</t>
  </si>
  <si>
    <t>In Vessel</t>
  </si>
  <si>
    <t>Jasmine</t>
  </si>
  <si>
    <t>Ball</t>
  </si>
  <si>
    <t>01392 441093</t>
  </si>
  <si>
    <t xml:space="preserve">jasmine.ball@glendale-services.co.uk </t>
  </si>
  <si>
    <t>ESL-CML2-0016</t>
  </si>
  <si>
    <t>Lochead</t>
  </si>
  <si>
    <t xml:space="preserve">Fife Council </t>
  </si>
  <si>
    <t>Foxhall</t>
  </si>
  <si>
    <t>Walpole</t>
  </si>
  <si>
    <t>Dimmer</t>
  </si>
  <si>
    <t>Gowy</t>
  </si>
  <si>
    <t>Dunbrik</t>
  </si>
  <si>
    <t>Pitsea</t>
  </si>
  <si>
    <t>Little Bushy Warren</t>
  </si>
  <si>
    <t>Chilbolton</t>
  </si>
  <si>
    <t>Site denomination</t>
  </si>
  <si>
    <t>Clifton Marsh</t>
  </si>
  <si>
    <t>Lount</t>
  </si>
  <si>
    <t>Kibworth</t>
  </si>
  <si>
    <t>Packington</t>
  </si>
  <si>
    <t>TRENDS AFOR CERTIFICATION SCHEME</t>
  </si>
  <si>
    <t>Hollybush green waste</t>
  </si>
  <si>
    <t xml:space="preserve">Cookham </t>
  </si>
  <si>
    <t>Ashlyns</t>
  </si>
  <si>
    <t>SS.04.20.619W</t>
  </si>
  <si>
    <t>6/H/97/0622</t>
  </si>
  <si>
    <t>NP/61/70J</t>
  </si>
  <si>
    <t>EAWML/100235</t>
  </si>
  <si>
    <t>NR1/003716</t>
  </si>
  <si>
    <t>Broster</t>
  </si>
  <si>
    <t>0797 3736179</t>
  </si>
  <si>
    <t xml:space="preserve">sjenvironmental@yahoo.co.uk </t>
  </si>
  <si>
    <t>07973736179</t>
  </si>
  <si>
    <t>dbroster@hotmail.co.uk</t>
  </si>
  <si>
    <t>stephenbloor215@btinternet.com</t>
  </si>
  <si>
    <t xml:space="preserve">mark@crapperandsons.co.uk </t>
  </si>
  <si>
    <t>GC-FL-0020</t>
  </si>
  <si>
    <t>ABL-DGF-0040</t>
  </si>
  <si>
    <t>Additional contact details</t>
  </si>
  <si>
    <t>Bishop</t>
  </si>
  <si>
    <t>KBishop@viridor.co.uk</t>
  </si>
  <si>
    <t>kat@keenanrecycling.co.uk</t>
  </si>
  <si>
    <t>Kat Laakso</t>
  </si>
  <si>
    <t>Herriard</t>
  </si>
  <si>
    <t>RG25 2NS</t>
  </si>
  <si>
    <t>VES-LBW-0010</t>
  </si>
  <si>
    <t>VES-LBW-0020</t>
  </si>
  <si>
    <t>PR102-CH</t>
  </si>
  <si>
    <t>non-compliance issues</t>
  </si>
  <si>
    <t xml:space="preserve">Green/Garden Waste from LA &amp; Commercial sources </t>
  </si>
  <si>
    <t>Chilbolton Composting Facility</t>
  </si>
  <si>
    <t>Chilbolton Down</t>
  </si>
  <si>
    <t>SO20 6BU</t>
  </si>
  <si>
    <t>VES-CCF-0010</t>
  </si>
  <si>
    <t>Levenseat Recycling</t>
  </si>
  <si>
    <t>PR103</t>
  </si>
  <si>
    <t>Hamilton</t>
  </si>
  <si>
    <t>01501 771185</t>
  </si>
  <si>
    <t>07801 966702</t>
  </si>
  <si>
    <t>01501 771245</t>
  </si>
  <si>
    <t>Hollybush IVC</t>
  </si>
  <si>
    <t>PR172-INV</t>
  </si>
  <si>
    <t>Green and food waste</t>
  </si>
  <si>
    <t>37/266/0015/ABP/CMP</t>
  </si>
  <si>
    <t>Beasley</t>
  </si>
  <si>
    <t>sales@jackmoodylimited.co.uk</t>
  </si>
  <si>
    <t>angus@levenseat.co.uk</t>
  </si>
  <si>
    <t>Levenseat Waste Management Site</t>
  </si>
  <si>
    <t>By Forth</t>
  </si>
  <si>
    <t>Lanark</t>
  </si>
  <si>
    <t>ML11 8EP</t>
  </si>
  <si>
    <t>Angus</t>
  </si>
  <si>
    <t>LL-LWM-0040</t>
  </si>
  <si>
    <t>PR110-F</t>
  </si>
  <si>
    <t>WML71173</t>
  </si>
  <si>
    <t>Colin</t>
  </si>
  <si>
    <t>01473 624199</t>
  </si>
  <si>
    <t>Change from previous list</t>
  </si>
  <si>
    <t>Biowise Ltd</t>
  </si>
  <si>
    <t>Hull</t>
  </si>
  <si>
    <t>Foxhall Compost Site</t>
  </si>
  <si>
    <t>Foxhall Road</t>
  </si>
  <si>
    <t>Brightwell</t>
  </si>
  <si>
    <t>IP10 0HT</t>
  </si>
  <si>
    <t>VWM-FXH-0025</t>
  </si>
  <si>
    <t>VWM-FXH-0010</t>
  </si>
  <si>
    <t>Rose Hill Recycling</t>
  </si>
  <si>
    <t>PR112</t>
  </si>
  <si>
    <t>Bennion</t>
  </si>
  <si>
    <t>01531 890216</t>
  </si>
  <si>
    <t>Rose Hill Farm</t>
  </si>
  <si>
    <t>Dymock</t>
  </si>
  <si>
    <t>Gloucestershire</t>
  </si>
  <si>
    <t>GL18 2EF</t>
  </si>
  <si>
    <t>Yes</t>
  </si>
  <si>
    <t>Principal grade applied in agriculture</t>
  </si>
  <si>
    <t>Additional grade I applied in agriculture</t>
  </si>
  <si>
    <t xml:space="preserve">Hills </t>
  </si>
  <si>
    <t xml:space="preserve">07515 485595
 </t>
  </si>
  <si>
    <t>markhill202@googlemail.com</t>
  </si>
  <si>
    <r>
      <t>Applied for 1</t>
    </r>
    <r>
      <rPr>
        <b/>
        <vertAlign val="superscript"/>
        <sz val="15"/>
        <rFont val="Calibri"/>
        <family val="2"/>
      </rPr>
      <t xml:space="preserve">st </t>
    </r>
    <r>
      <rPr>
        <b/>
        <sz val="15"/>
        <rFont val="Calibri"/>
        <family val="2"/>
      </rPr>
      <t>Certification</t>
    </r>
  </si>
  <si>
    <r>
      <t>Applied for 1</t>
    </r>
    <r>
      <rPr>
        <b/>
        <vertAlign val="superscript"/>
        <sz val="15"/>
        <rFont val="Calibri"/>
        <family val="2"/>
      </rPr>
      <t xml:space="preserve">st </t>
    </r>
    <r>
      <rPr>
        <b/>
        <sz val="15"/>
        <rFont val="Calibri"/>
        <family val="2"/>
      </rPr>
      <t>Certification under PAS 100:2011 regime</t>
    </r>
  </si>
  <si>
    <t>Additional grade II additional specification adhered to</t>
  </si>
  <si>
    <t>Additional grade II applied in agriculture</t>
  </si>
  <si>
    <t>Neil</t>
  </si>
  <si>
    <t>Benson</t>
  </si>
  <si>
    <t>Higher Smallwood Farm</t>
  </si>
  <si>
    <t>ST7 3SU</t>
  </si>
  <si>
    <t>Brier Hills Recycling Limited</t>
  </si>
  <si>
    <t>PR115</t>
  </si>
  <si>
    <t xml:space="preserve">William </t>
  </si>
  <si>
    <t>Mackintosh</t>
  </si>
  <si>
    <t>01302 840260</t>
  </si>
  <si>
    <t>01302 351114</t>
  </si>
  <si>
    <t>Brier Hills Farm</t>
  </si>
  <si>
    <t>Sandtoft Road</t>
  </si>
  <si>
    <t>Hatfield, Doncaster</t>
  </si>
  <si>
    <t>DN7 6HA</t>
  </si>
  <si>
    <t>BHR-BHF-0010</t>
  </si>
  <si>
    <t xml:space="preserve">In-vessel then enclosed, aerated static piles  </t>
  </si>
  <si>
    <t>07970 003804</t>
  </si>
  <si>
    <t>Blenheim Road</t>
  </si>
  <si>
    <t>Airfield Industrial Estate</t>
  </si>
  <si>
    <t>Ashbourne</t>
  </si>
  <si>
    <t>DE6 1HA</t>
  </si>
  <si>
    <t>Birch Airfield Composting Services Ltd</t>
  </si>
  <si>
    <t>PR118</t>
  </si>
  <si>
    <t>ESS/11/04/COL</t>
  </si>
  <si>
    <t>EAWML/71409</t>
  </si>
  <si>
    <t>Strathern</t>
  </si>
  <si>
    <t>01621 815430 / 07798 683520</t>
  </si>
  <si>
    <t>01621 818431</t>
  </si>
  <si>
    <t>jim.strathern@btconnect.com</t>
  </si>
  <si>
    <t>01621 815430</t>
  </si>
  <si>
    <t xml:space="preserve"> 07798 683520</t>
  </si>
  <si>
    <t xml:space="preserve">jim.strathern@btconnect.com </t>
  </si>
  <si>
    <t>Blind Lane</t>
  </si>
  <si>
    <t>Birch</t>
  </si>
  <si>
    <t>Colchester</t>
  </si>
  <si>
    <t>CO5 9XE</t>
  </si>
  <si>
    <t>BAC-BL-0010</t>
  </si>
  <si>
    <t>Olus Environmental Limited</t>
  </si>
  <si>
    <t>PR119</t>
  </si>
  <si>
    <t>KPS Composting Services Ltd (Crawley Compost Centre)</t>
  </si>
  <si>
    <t>PR409</t>
  </si>
  <si>
    <t>Kerbside &amp; HRWC Green Waste</t>
  </si>
  <si>
    <t xml:space="preserve">SV/1699/06 </t>
  </si>
  <si>
    <t>EPR/DP3891EE</t>
  </si>
  <si>
    <t>07941 055535</t>
  </si>
  <si>
    <t>Crawley Compost Centre</t>
  </si>
  <si>
    <t>Hardriding, Brighton Road</t>
  </si>
  <si>
    <t>Pease Pottage, Crawley</t>
  </si>
  <si>
    <t>RH11 9AA</t>
  </si>
  <si>
    <t>KCS-CCS-0025</t>
  </si>
  <si>
    <t>KCS-CCS-0010</t>
  </si>
  <si>
    <t xml:space="preserve">Cat 3 </t>
  </si>
  <si>
    <t>EAWML/43691</t>
  </si>
  <si>
    <t>Green, kitchen &amp; food waste</t>
  </si>
  <si>
    <t xml:space="preserve">Michael </t>
  </si>
  <si>
    <t>Chambers</t>
  </si>
  <si>
    <t>01283 735552</t>
  </si>
  <si>
    <t>07885 264438</t>
  </si>
  <si>
    <t>Mick.Chambers@biffa.co.uk</t>
  </si>
  <si>
    <t>Etwall IVC</t>
  </si>
  <si>
    <t>DE65 6GX</t>
  </si>
  <si>
    <t>BIF-ETW-0010</t>
  </si>
  <si>
    <t>N62/1055/08</t>
  </si>
  <si>
    <t>1/41/03/013  1/41/03/024  1/41/03/022</t>
  </si>
  <si>
    <t>C99/125</t>
  </si>
  <si>
    <t>8/05/00666/CMA</t>
  </si>
  <si>
    <t>Gerry</t>
  </si>
  <si>
    <t>Golden</t>
  </si>
  <si>
    <t>0141 7725099</t>
  </si>
  <si>
    <t>0797 6170590</t>
  </si>
  <si>
    <t>CV-HCF-0040</t>
  </si>
  <si>
    <t>TT Compost Ltd</t>
  </si>
  <si>
    <t>PR257</t>
  </si>
  <si>
    <t>2002/1775 [NC166 (1)]</t>
  </si>
  <si>
    <t>EAWML20093</t>
  </si>
  <si>
    <t>Lake</t>
  </si>
  <si>
    <t>01208 74550</t>
  </si>
  <si>
    <t>07786 992240</t>
  </si>
  <si>
    <t>martin@cornishcompost.co.uk</t>
  </si>
  <si>
    <t>59 Athelstan Park</t>
  </si>
  <si>
    <t>Bodmin</t>
  </si>
  <si>
    <t>PL31 1DT</t>
  </si>
  <si>
    <t>Tinten Manor Farm</t>
  </si>
  <si>
    <t>St Tudy</t>
  </si>
  <si>
    <t>PL30 3PS</t>
  </si>
  <si>
    <t>TT-TMF-0010</t>
  </si>
  <si>
    <t>Bio Grow</t>
  </si>
  <si>
    <t>TT-TMF-0025</t>
  </si>
  <si>
    <t>Bio Prepare</t>
  </si>
  <si>
    <t>West Coast Composting Ltd</t>
  </si>
  <si>
    <t>PR259</t>
  </si>
  <si>
    <t>Plant Tissue, Wood Waste, Garden &amp; Park Waste</t>
  </si>
  <si>
    <t>4/9/9006</t>
  </si>
  <si>
    <t>EPR/HP3992EQ</t>
  </si>
  <si>
    <t>Heron</t>
  </si>
  <si>
    <t>01946 823706</t>
  </si>
  <si>
    <t>07795 113434</t>
  </si>
  <si>
    <t>cheronwcc@ymail.com</t>
  </si>
  <si>
    <t>Whin Bank</t>
  </si>
  <si>
    <t>Rottington</t>
  </si>
  <si>
    <t>Whitehaven</t>
  </si>
  <si>
    <t>CA28 9UR</t>
  </si>
  <si>
    <t>Tim</t>
  </si>
  <si>
    <t>West</t>
  </si>
  <si>
    <t>Wilson Pit</t>
  </si>
  <si>
    <t>CA28 9QJ</t>
  </si>
  <si>
    <t>WCC-WP-0020</t>
  </si>
  <si>
    <t>Compost/Soil Additive</t>
  </si>
  <si>
    <t>WCC-WP-0025</t>
  </si>
  <si>
    <t>Agricultural Sector</t>
  </si>
  <si>
    <t>PR260</t>
  </si>
  <si>
    <t>Green Waste, Kerbside</t>
  </si>
  <si>
    <t>WSCC/024/09/N17</t>
  </si>
  <si>
    <t>EAWML10126</t>
  </si>
  <si>
    <t>01243 270231</t>
  </si>
  <si>
    <t>07803 147886</t>
  </si>
  <si>
    <t>01243 532995</t>
  </si>
  <si>
    <t>Wodhorn Business Centre</t>
  </si>
  <si>
    <t>Woodhorn Lane, Oving</t>
  </si>
  <si>
    <t>PO20 2BX</t>
  </si>
  <si>
    <t>Runcton Composting Facility</t>
  </si>
  <si>
    <t>Chichester Food Park, Bognor Road</t>
  </si>
  <si>
    <t>TWG-RF-0025</t>
  </si>
  <si>
    <t>Compost Mulch</t>
  </si>
  <si>
    <t xml:space="preserve">Vital Earth GB Ltd  </t>
  </si>
  <si>
    <t>6/03/1707</t>
  </si>
  <si>
    <t>EAWML50233</t>
  </si>
  <si>
    <t xml:space="preserve">PAS 100:2011 </t>
  </si>
  <si>
    <t>01362 638441</t>
  </si>
  <si>
    <t>07793 876775</t>
  </si>
  <si>
    <t>01362 637088</t>
  </si>
  <si>
    <t>recycling@bark.uk.com</t>
  </si>
  <si>
    <t xml:space="preserve">Stewart </t>
  </si>
  <si>
    <t>stewart.smith@binnskips.co.uk</t>
  </si>
  <si>
    <t>Stewart</t>
  </si>
  <si>
    <t>tbc</t>
  </si>
  <si>
    <t>PR411</t>
  </si>
  <si>
    <t>GP Green Recycling Ltd</t>
  </si>
  <si>
    <t xml:space="preserve">PR413 </t>
  </si>
  <si>
    <t>PAS 100:2011</t>
  </si>
  <si>
    <t>Co-mingled material (green &amp; food waste) from council collections and smaller volumes of catering waste from commercial operations.</t>
  </si>
  <si>
    <t>HM/09/0297 22/09/09</t>
  </si>
  <si>
    <t>PPC/A/1038376</t>
  </si>
  <si>
    <t xml:space="preserve">Ian </t>
  </si>
  <si>
    <t>ian.hamilton@gpplantscape.com</t>
  </si>
  <si>
    <t>James Gilchrist (Senior)</t>
  </si>
  <si>
    <t>The Pleasance, Kirkfieldbank</t>
  </si>
  <si>
    <t>Edge Farm Composting Facility</t>
  </si>
  <si>
    <t>Blantyre Muir, Newhousemill Road, Blantyre</t>
  </si>
  <si>
    <t>G74 2LF</t>
  </si>
  <si>
    <t>GPR-EFC-0020</t>
  </si>
  <si>
    <t>GPR-EFC-0010</t>
  </si>
  <si>
    <t xml:space="preserve">Viridor (Greater Manchester Ltd) </t>
  </si>
  <si>
    <t>PR414</t>
  </si>
  <si>
    <t>Co-mingled food and green waste</t>
  </si>
  <si>
    <t>74536/FULL/2009  15/10/08</t>
  </si>
  <si>
    <t>07956 338 565</t>
  </si>
  <si>
    <t>Trafford Park IVC</t>
  </si>
  <si>
    <t>Nash Road, Trafford Park</t>
  </si>
  <si>
    <t>Manchester</t>
  </si>
  <si>
    <t>M17 1SX</t>
  </si>
  <si>
    <t>VGML-TP-0040</t>
  </si>
  <si>
    <t>Kitchen waste from kerbside collections. Restaurant waste. Gardenwaste from kerbside collections and recycling centres. Gardenwaste from landscapers.</t>
  </si>
  <si>
    <t>C/5/2002/5002</t>
  </si>
  <si>
    <t>26/2006</t>
  </si>
  <si>
    <t>EAWML75167</t>
  </si>
  <si>
    <t>Bristol, North Somerset</t>
  </si>
  <si>
    <t xml:space="preserve">Wgrhartleyrushton@yahoo.co.uk </t>
  </si>
  <si>
    <t>CW5 7PP</t>
  </si>
  <si>
    <t>Whittakers Green Farm, Pewit Lane</t>
  </si>
  <si>
    <t>Hunsterson</t>
  </si>
  <si>
    <t>Nantwich</t>
  </si>
  <si>
    <t>WGR-WGF-0030</t>
  </si>
  <si>
    <t>0131 339 5868</t>
  </si>
  <si>
    <t>Buchley Eco Centre</t>
  </si>
  <si>
    <t>Off Balmuildy Road, Bishopbriggs</t>
  </si>
  <si>
    <t>Glasgow</t>
  </si>
  <si>
    <t>G64 3QN</t>
  </si>
  <si>
    <t>PR162</t>
  </si>
  <si>
    <t>Cat 3 ABP Material, Catering including Green Waste</t>
  </si>
  <si>
    <t>Double Banks Farm</t>
  </si>
  <si>
    <t>Carleton Rode</t>
  </si>
  <si>
    <t>Bunwell</t>
  </si>
  <si>
    <t>NR16 1NH</t>
  </si>
  <si>
    <t>TEG-DBF-0040</t>
  </si>
  <si>
    <t>Newcastle City Council</t>
  </si>
  <si>
    <t>PR163</t>
  </si>
  <si>
    <t xml:space="preserve">Garden waste, HWRC garden waste, landscape gardener </t>
  </si>
  <si>
    <t>Geariod</t>
  </si>
  <si>
    <t>Henry</t>
  </si>
  <si>
    <t>0191 2328520</t>
  </si>
  <si>
    <t>07971457353</t>
  </si>
  <si>
    <t xml:space="preserve">gearoid.henry@newcastle.gov.uk </t>
  </si>
  <si>
    <t>0191 2646958</t>
  </si>
  <si>
    <t>Off Walbottle Road</t>
  </si>
  <si>
    <t>Newburn</t>
  </si>
  <si>
    <t>Newcastle Upon Tyne</t>
  </si>
  <si>
    <t>NE15 9RU</t>
  </si>
  <si>
    <t>NCC-SC-0015</t>
  </si>
  <si>
    <t>Andrew Cook (Containers) Ltd</t>
  </si>
  <si>
    <t>PR164</t>
  </si>
  <si>
    <t xml:space="preserve">Alaistair </t>
  </si>
  <si>
    <t xml:space="preserve">andrewcook@talk21.com </t>
  </si>
  <si>
    <t>Birchwood Sidings</t>
  </si>
  <si>
    <t>Fife</t>
  </si>
  <si>
    <t>KY1 4DN</t>
  </si>
  <si>
    <t>Strathore Road</t>
  </si>
  <si>
    <t>Thornton</t>
  </si>
  <si>
    <t>AC-BS-0010</t>
  </si>
  <si>
    <t>Manufactured topsoil ingredient</t>
  </si>
  <si>
    <t>AC-BS-0030</t>
  </si>
  <si>
    <t>Countrystyle Recycling Ltd</t>
  </si>
  <si>
    <t>PR166</t>
  </si>
  <si>
    <t>Green Waste,Food Waste, Kitchen Kerbside</t>
  </si>
  <si>
    <t>Single ended batch tunnels, then windrow stabilization</t>
  </si>
  <si>
    <t>Down End Composting &amp; Recycling</t>
  </si>
  <si>
    <t>PR167</t>
  </si>
  <si>
    <t>Farwell</t>
  </si>
  <si>
    <t>01258 455219</t>
  </si>
  <si>
    <t>01258 452590</t>
  </si>
  <si>
    <t>mfarwell@btconnect.com</t>
  </si>
  <si>
    <t>Down End Farm, Bushes Road</t>
  </si>
  <si>
    <t>Stourpaine</t>
  </si>
  <si>
    <t>Blandford Forum</t>
  </si>
  <si>
    <t>DT11 8SY</t>
  </si>
  <si>
    <t>DECR-1530</t>
  </si>
  <si>
    <t>Down to Earth Recycling Ltd</t>
  </si>
  <si>
    <t>PR168</t>
  </si>
  <si>
    <t>WD/2007/2079</t>
  </si>
  <si>
    <t>Para 12, 13 &amp; 21</t>
  </si>
  <si>
    <t>Lynn</t>
  </si>
  <si>
    <t>Wendt</t>
  </si>
  <si>
    <t>01673 818262</t>
  </si>
  <si>
    <t xml:space="preserve">kevin.wendt1@btconnect.com </t>
  </si>
  <si>
    <t>07860 518625</t>
  </si>
  <si>
    <t>Old Cement Works</t>
  </si>
  <si>
    <t>Gainsthorpe Road</t>
  </si>
  <si>
    <t>Kirton Lindsey, Gainsborough</t>
  </si>
  <si>
    <t>DN21 4JH</t>
  </si>
  <si>
    <t>DTER-OCW-0012</t>
  </si>
  <si>
    <t>PR169</t>
  </si>
  <si>
    <t>Dunbrik Compost Facility</t>
  </si>
  <si>
    <t>Main Road</t>
  </si>
  <si>
    <t>Sundridge</t>
  </si>
  <si>
    <t>TN14 6EP</t>
  </si>
  <si>
    <t>Gray Composting Services Ltd</t>
  </si>
  <si>
    <t>PR170</t>
  </si>
  <si>
    <t>In-vessel</t>
  </si>
  <si>
    <t>Gray</t>
  </si>
  <si>
    <t>01261 842 723</t>
  </si>
  <si>
    <t>01261 842 938</t>
  </si>
  <si>
    <t xml:space="preserve">charles.b.gray@btinternet.com </t>
  </si>
  <si>
    <t>Banff</t>
  </si>
  <si>
    <t>Ley Farm</t>
  </si>
  <si>
    <t>Fordyce</t>
  </si>
  <si>
    <t>GCS-LF-0040</t>
  </si>
  <si>
    <t>PR173</t>
  </si>
  <si>
    <t>0131 445 6503</t>
  </si>
  <si>
    <t>Pirie</t>
  </si>
  <si>
    <t>0131 445 6874</t>
  </si>
  <si>
    <t>brian.pirie@scottishwaterhorizons.co.uk</t>
  </si>
  <si>
    <t>HSF Recycling Ltd</t>
  </si>
  <si>
    <t>Burnbrae Road</t>
  </si>
  <si>
    <t>Johnstone</t>
  </si>
  <si>
    <t>Renfrewshire</t>
  </si>
  <si>
    <t>SW-BCRF-0020</t>
  </si>
  <si>
    <t>SW-BCFR-0040</t>
  </si>
  <si>
    <t>PR174-INV</t>
  </si>
  <si>
    <t>Green/Food, fish waste, Food Processing residuals</t>
  </si>
  <si>
    <t>01771 644 883</t>
  </si>
  <si>
    <t>0177716 44 883</t>
  </si>
  <si>
    <t>KNR2-0040</t>
  </si>
  <si>
    <t>KNR2-0012</t>
  </si>
  <si>
    <t>PR175</t>
  </si>
  <si>
    <t>Council Kerbside Collected green waste</t>
  </si>
  <si>
    <t>Bloor</t>
  </si>
  <si>
    <t>01270 526 210</t>
  </si>
  <si>
    <t>07759 145967</t>
  </si>
  <si>
    <t xml:space="preserve">Field Farm Compost Facility </t>
  </si>
  <si>
    <t>Fields Farm</t>
  </si>
  <si>
    <t>Clay Lane</t>
  </si>
  <si>
    <t>Elton, Sandbatch, Cheshire</t>
  </si>
  <si>
    <t>CW11 3QX</t>
  </si>
  <si>
    <t>CRJ-FF-0020</t>
  </si>
  <si>
    <t>CRJ-0010</t>
  </si>
  <si>
    <t>Eco Pods</t>
  </si>
  <si>
    <t>Crapper and Sons Landfill Ltd</t>
  </si>
  <si>
    <t>PR177</t>
  </si>
  <si>
    <t>01793 853 998</t>
  </si>
  <si>
    <t>07193 848059</t>
  </si>
  <si>
    <t>Grierson</t>
  </si>
  <si>
    <t>Park Grounds</t>
  </si>
  <si>
    <t>Brinkworth Road</t>
  </si>
  <si>
    <t>Martin</t>
  </si>
  <si>
    <t>PR087</t>
  </si>
  <si>
    <t>Hannah</t>
  </si>
  <si>
    <t>ST1-1240</t>
  </si>
  <si>
    <t xml:space="preserve">John </t>
  </si>
  <si>
    <t>Input tpa</t>
  </si>
  <si>
    <t>Address1</t>
  </si>
  <si>
    <t>Address2</t>
  </si>
  <si>
    <t>Town or city</t>
  </si>
  <si>
    <t>Postcode</t>
  </si>
  <si>
    <t>Telephone</t>
  </si>
  <si>
    <t>Fax</t>
  </si>
  <si>
    <t>Email</t>
  </si>
  <si>
    <t>Mark</t>
  </si>
  <si>
    <t>PR003</t>
  </si>
  <si>
    <t>Lewes</t>
  </si>
  <si>
    <t>East Sussex</t>
  </si>
  <si>
    <t>Nr Rushden</t>
  </si>
  <si>
    <t>Green Wastes (Plant Materials)</t>
  </si>
  <si>
    <t>Green waste, paper &amp; cardboard &amp; mixed green &amp; catering wastes meat - included</t>
  </si>
  <si>
    <t>jwakefield@vitalearth.tv</t>
  </si>
  <si>
    <t xml:space="preserve">Wayne </t>
  </si>
  <si>
    <t>Buchan</t>
  </si>
  <si>
    <t>07795 462217</t>
  </si>
  <si>
    <t>adrian.jefferies@veolia.co.uk</t>
  </si>
  <si>
    <t>sue.grundon@wlcompost.co.uk</t>
  </si>
  <si>
    <t>Global Renewables Lancashire Operations Ltd</t>
  </si>
  <si>
    <t>Source segregated green and kitchen waste</t>
  </si>
  <si>
    <t>07/06/0821</t>
  </si>
  <si>
    <t>EPR/EP3396SX</t>
  </si>
  <si>
    <t>Enclosed composting</t>
  </si>
  <si>
    <t>Whyatt</t>
  </si>
  <si>
    <t>01772 642 870</t>
  </si>
  <si>
    <t>Paul.whyatt@globalrenewables.co.uk</t>
  </si>
  <si>
    <t>Environmental Education Centre</t>
  </si>
  <si>
    <t>Lelyand Waste Technology Park,  Sustainability Way</t>
  </si>
  <si>
    <t>Leyland</t>
  </si>
  <si>
    <t>PR26 6TB</t>
  </si>
  <si>
    <t>Thornton Waste Technology Park</t>
  </si>
  <si>
    <t>Fleetwood Road North</t>
  </si>
  <si>
    <t>FY7 8RY</t>
  </si>
  <si>
    <t>Forth Resource Management - Buchley Eco Centre</t>
  </si>
  <si>
    <t>PR400</t>
  </si>
  <si>
    <t>PR401</t>
  </si>
  <si>
    <t>PAS 100:2011 &amp; CQP</t>
  </si>
  <si>
    <t>david@organicrecycling.co.uk</t>
  </si>
  <si>
    <t>WML/L/1019190-p</t>
  </si>
  <si>
    <t>Kitchen Waste, Fish Waste</t>
  </si>
  <si>
    <t>70/231/8002/ABP/COM</t>
  </si>
  <si>
    <t>BB/APP/2005/3678</t>
  </si>
  <si>
    <t>PPC/A/1030633</t>
  </si>
  <si>
    <t>Applied to PAS 100:2011 &amp; CQP</t>
  </si>
  <si>
    <t>Tyen and Wear</t>
  </si>
  <si>
    <t>01905 761680</t>
  </si>
  <si>
    <t>01905 354514</t>
  </si>
  <si>
    <t>Hill &amp; Moor Landfill Site</t>
  </si>
  <si>
    <t>Piddle Brook Lane, Wyre Piddle</t>
  </si>
  <si>
    <t>Pershore</t>
  </si>
  <si>
    <t>WR10 2LW</t>
  </si>
  <si>
    <t>SWS-HM-0012</t>
  </si>
  <si>
    <t xml:space="preserve">Greenleaf Recycling Ltd </t>
  </si>
  <si>
    <t>Global Renewables Operations Lanchashire Ltd</t>
  </si>
  <si>
    <t>PR416</t>
  </si>
  <si>
    <t>07/08/0662</t>
  </si>
  <si>
    <t>ERP/EP3397EA</t>
  </si>
  <si>
    <t>Leyland Waste Technology Park</t>
  </si>
  <si>
    <t>Sustainability Way, Farington</t>
  </si>
  <si>
    <t>GRL-LWTP-0010</t>
  </si>
  <si>
    <t>Straughan</t>
  </si>
  <si>
    <t>01670 823 042</t>
  </si>
  <si>
    <t>Lane Farm</t>
  </si>
  <si>
    <t>Bedlington</t>
  </si>
  <si>
    <t>NE22 6AA</t>
  </si>
  <si>
    <t>2/2006/0905</t>
  </si>
  <si>
    <t>SM005/0834/F</t>
  </si>
  <si>
    <t>PO341/10A</t>
  </si>
  <si>
    <t>Murray</t>
  </si>
  <si>
    <t>07739 949807</t>
  </si>
  <si>
    <t>david.murray@nwp-recycle.com</t>
  </si>
  <si>
    <t>05/05/0002</t>
  </si>
  <si>
    <t>Scottish Water Horizons</t>
  </si>
  <si>
    <t>01236 875415</t>
  </si>
  <si>
    <t>Burnbrae Composting &amp; Recycling Facility</t>
  </si>
  <si>
    <t>01922 417420</t>
  </si>
  <si>
    <t>07766 205766</t>
  </si>
  <si>
    <t>SITA-KBW-0010</t>
  </si>
  <si>
    <t>Crumlin  </t>
  </si>
  <si>
    <t>Braehead Quarry</t>
  </si>
  <si>
    <t>122c Craigs Road</t>
  </si>
  <si>
    <t>Todhills Farm</t>
  </si>
  <si>
    <t>Bracken Down Limited</t>
  </si>
  <si>
    <t>PR261</t>
  </si>
  <si>
    <t>Will</t>
  </si>
  <si>
    <t>Thorpe</t>
  </si>
  <si>
    <t>01884 840491</t>
  </si>
  <si>
    <t>07717 287619</t>
  </si>
  <si>
    <t>swenviro@gmail.com</t>
  </si>
  <si>
    <t>6 The Square</t>
  </si>
  <si>
    <t>Uffculme</t>
  </si>
  <si>
    <t>EX15 3AA</t>
  </si>
  <si>
    <t>Reid</t>
  </si>
  <si>
    <t>ian@brackendown.co.uk</t>
  </si>
  <si>
    <t>Green Ore Farm</t>
  </si>
  <si>
    <t>Green Ore</t>
  </si>
  <si>
    <t>Wells</t>
  </si>
  <si>
    <t>BA5 3ER</t>
  </si>
  <si>
    <t>?</t>
  </si>
  <si>
    <t>tba</t>
  </si>
  <si>
    <t>TP/04/1721/DPZ</t>
  </si>
  <si>
    <t>EPR/QP3997NL</t>
  </si>
  <si>
    <t>AC-OAW-0012</t>
  </si>
  <si>
    <t>NPL Estates Ltd</t>
  </si>
  <si>
    <t>PR415</t>
  </si>
  <si>
    <t>Green waste from kerbside collection and parks/gardens.</t>
  </si>
  <si>
    <t>WML/W/22029</t>
  </si>
  <si>
    <t>Arran</t>
  </si>
  <si>
    <t>0141 242 7900</t>
  </si>
  <si>
    <t>07795 104051</t>
  </si>
  <si>
    <t>0141 242 7901</t>
  </si>
  <si>
    <t>arran.cameron@npl-estates.com</t>
  </si>
  <si>
    <t>Fyfe Chambers</t>
  </si>
  <si>
    <t>105 West George Street</t>
  </si>
  <si>
    <t>G2 1PB</t>
  </si>
  <si>
    <t>KA20 3LR</t>
  </si>
  <si>
    <t xml:space="preserve">Certified to PAS 100:2011 </t>
  </si>
  <si>
    <t>Certified to PAS 100:2011</t>
  </si>
  <si>
    <t>Green waste from HWRCS &amp; kerbside collections.</t>
  </si>
  <si>
    <t>Green waste, plant tissue waste</t>
  </si>
  <si>
    <t>95/0869/7</t>
  </si>
  <si>
    <t>EAWML 43246</t>
  </si>
  <si>
    <t>92/2168/3</t>
  </si>
  <si>
    <t>EA/WML 73023</t>
  </si>
  <si>
    <t>10/00087/CCM</t>
  </si>
  <si>
    <t>EA/WML/64134</t>
  </si>
  <si>
    <t>C/7/2005/7009</t>
  </si>
  <si>
    <t>LT9627   AWML 102217</t>
  </si>
  <si>
    <t xml:space="preserve">WML/XC/1094663
WML/E/0026925
</t>
  </si>
  <si>
    <t>ian@frmrecycling.co.uk</t>
  </si>
  <si>
    <t>01482 325221</t>
  </si>
  <si>
    <t>01482 671565</t>
  </si>
  <si>
    <t>FRM-EF-0010</t>
  </si>
  <si>
    <t>SITA-KBW-1040</t>
  </si>
  <si>
    <t>No processes</t>
  </si>
  <si>
    <t>Certified under PAS 100:2011 regime</t>
  </si>
  <si>
    <t>Falkirk District Council</t>
  </si>
  <si>
    <t>PR410</t>
  </si>
  <si>
    <t>Green garden waste / landscape waste</t>
  </si>
  <si>
    <t>F/2004/0514</t>
  </si>
  <si>
    <t>WML/E/220304</t>
  </si>
  <si>
    <t>01324 594412</t>
  </si>
  <si>
    <t>Falkirk Council, Corporate &amp; Neighbourhood Services</t>
  </si>
  <si>
    <t>Dalgrain Depot, Dalgrain Ind Est, McCafferty Way</t>
  </si>
  <si>
    <t>Grangemouth</t>
  </si>
  <si>
    <t>FK3 8EB</t>
  </si>
  <si>
    <t xml:space="preserve">Keith </t>
  </si>
  <si>
    <t>01324 590422</t>
  </si>
  <si>
    <t>keith.morton@falkirk.gov.uk</t>
  </si>
  <si>
    <t>Kennell Kerse Recycling Centre</t>
  </si>
  <si>
    <t>Grangemouth Road</t>
  </si>
  <si>
    <t>Bo'ness</t>
  </si>
  <si>
    <t>EH51 0PU</t>
  </si>
  <si>
    <t>FDC-KRC-0040</t>
  </si>
  <si>
    <t xml:space="preserve">Certified to PAS 100:2011 &amp; CQP </t>
  </si>
  <si>
    <t>RA-MF-0020</t>
  </si>
  <si>
    <t>Cory Environmental (Gloucestershire) Ltd</t>
  </si>
  <si>
    <t>PR262</t>
  </si>
  <si>
    <t>09/0084/TWMAJW</t>
  </si>
  <si>
    <t>EAWML48037</t>
  </si>
  <si>
    <t>Silvester</t>
  </si>
  <si>
    <t>01242 675112</t>
  </si>
  <si>
    <t>07831 802128</t>
  </si>
  <si>
    <t>01242 672952</t>
  </si>
  <si>
    <t>msilvester@coryenvironmental.co.uk</t>
  </si>
  <si>
    <t>Wingmoor Landfill Site</t>
  </si>
  <si>
    <t>Stoke Road</t>
  </si>
  <si>
    <t>Bishops Cleeve</t>
  </si>
  <si>
    <t>GL52 4RF</t>
  </si>
  <si>
    <t>West of England</t>
  </si>
  <si>
    <t>CE-WLS-0040</t>
  </si>
  <si>
    <t>Blaise Farm Composting facility</t>
  </si>
  <si>
    <t>carly.east@newearthgroup.co.uk</t>
  </si>
  <si>
    <t>Carly</t>
  </si>
  <si>
    <t>East</t>
  </si>
  <si>
    <t>01732 847821</t>
  </si>
  <si>
    <t>Green Organic Waste</t>
  </si>
  <si>
    <t>28/587/0023/ABP/CMP     EPR/MP3591EA</t>
  </si>
  <si>
    <t>Tom</t>
  </si>
  <si>
    <t>Brown</t>
  </si>
  <si>
    <t>tom.brown@theteggroup.plc.uk</t>
  </si>
  <si>
    <t>FRM-DF-0020</t>
  </si>
  <si>
    <t>NPL-AGWF-0020</t>
  </si>
  <si>
    <t>VWM-BL-0025</t>
  </si>
  <si>
    <t>HTO-HT-0020</t>
  </si>
  <si>
    <t>PR145</t>
  </si>
  <si>
    <t>RB2007/0552</t>
  </si>
  <si>
    <t>EAWML43696</t>
  </si>
  <si>
    <t>Carl</t>
  </si>
  <si>
    <t>Baker</t>
  </si>
  <si>
    <t>01909 470070</t>
  </si>
  <si>
    <t>07500 085380</t>
  </si>
  <si>
    <t>01909 470020</t>
  </si>
  <si>
    <t>carl.baker@nottsrecycling.co.uk</t>
  </si>
  <si>
    <t>South Yorkshire</t>
  </si>
  <si>
    <t>PF-CSA-0016</t>
  </si>
  <si>
    <t>P/03/1555</t>
  </si>
  <si>
    <t>N.05/16/230W</t>
  </si>
  <si>
    <t>EAWML40298</t>
  </si>
  <si>
    <t>07970 201416</t>
  </si>
  <si>
    <t>Viridor Waste Management (Somerset) Ltd</t>
  </si>
  <si>
    <t>PR417</t>
  </si>
  <si>
    <t>04/08/94-006 (09/11/94)</t>
  </si>
  <si>
    <t>EPR/FP3690FC</t>
  </si>
  <si>
    <t>01823 324088</t>
  </si>
  <si>
    <t>07974 187935</t>
  </si>
  <si>
    <t>08706 089158</t>
  </si>
  <si>
    <t>kbishop@viridor.co.uk</t>
  </si>
  <si>
    <t>Crown Industrial Estate</t>
  </si>
  <si>
    <t>Priorswood</t>
  </si>
  <si>
    <t>Taunton</t>
  </si>
  <si>
    <t>TA1 8QY</t>
  </si>
  <si>
    <t>VWM-PR-0015</t>
  </si>
  <si>
    <t>Cat 2 &amp; 3</t>
  </si>
  <si>
    <t>B/APP/2006/2325</t>
  </si>
  <si>
    <t>Kat</t>
  </si>
  <si>
    <t>Laakso</t>
  </si>
  <si>
    <t>BT52 4PP</t>
  </si>
  <si>
    <t>Nutts Corner</t>
  </si>
  <si>
    <t>102 / 104 Moira Road</t>
  </si>
  <si>
    <t>020 8887 6578</t>
  </si>
  <si>
    <t xml:space="preserve">Tom </t>
  </si>
  <si>
    <t>Bateson</t>
  </si>
  <si>
    <t>Tom.Bateson@londonwaste.co.uk</t>
  </si>
  <si>
    <t>Mark.Gray@veolia.co.uk</t>
  </si>
  <si>
    <t>Com-Vert Limited</t>
  </si>
  <si>
    <t>Municiple kerbside</t>
  </si>
  <si>
    <t>01665 591245</t>
  </si>
  <si>
    <t>further processing of CQP&amp;PAS100 compost</t>
  </si>
  <si>
    <t>01665 575075</t>
  </si>
  <si>
    <t>SED Services</t>
  </si>
  <si>
    <t>PR266</t>
  </si>
  <si>
    <t>A/09/72980MIN</t>
  </si>
  <si>
    <t>Baldwin</t>
  </si>
  <si>
    <t>01942 723479</t>
  </si>
  <si>
    <t>info@sedservices.co.uk</t>
  </si>
  <si>
    <t>Main Office</t>
  </si>
  <si>
    <t>Landgate Farm</t>
  </si>
  <si>
    <t>Wigan</t>
  </si>
  <si>
    <t>WN4 0ES</t>
  </si>
  <si>
    <t>Stockport</t>
  </si>
  <si>
    <t>SK6 2QN</t>
  </si>
  <si>
    <t>VGML-BP-0040</t>
  </si>
  <si>
    <t>76/342/8274/ABP/COM</t>
  </si>
  <si>
    <t>09/00557/FUL</t>
  </si>
  <si>
    <t>EAWML/100263</t>
  </si>
  <si>
    <t>SW/05/1392</t>
  </si>
  <si>
    <t>01444 831010</t>
  </si>
  <si>
    <t>Griffith</t>
  </si>
  <si>
    <t>07736 374009</t>
  </si>
  <si>
    <t>Hilltop Organics</t>
  </si>
  <si>
    <t>PR253</t>
  </si>
  <si>
    <t>Beaty</t>
  </si>
  <si>
    <t>01697 475881</t>
  </si>
  <si>
    <t>07775 993212</t>
  </si>
  <si>
    <t>kevin@hilltoporganics.co.uk</t>
  </si>
  <si>
    <t>Hill Top</t>
  </si>
  <si>
    <t>Ivegill</t>
  </si>
  <si>
    <t>Carlisle</t>
  </si>
  <si>
    <t>CA4 0NR</t>
  </si>
  <si>
    <t>Coleraine Borough Council</t>
  </si>
  <si>
    <t>PR254</t>
  </si>
  <si>
    <t>LN/10/56</t>
  </si>
  <si>
    <t>Wilson</t>
  </si>
  <si>
    <t>02870 343846</t>
  </si>
  <si>
    <t>jonathan.wilson@colerainebc.gov.uk</t>
  </si>
  <si>
    <t>Technical Services</t>
  </si>
  <si>
    <t>66 Portstewart Road</t>
  </si>
  <si>
    <t>Coleraine</t>
  </si>
  <si>
    <t>BT52 1EY</t>
  </si>
  <si>
    <t>Letterloan Road</t>
  </si>
  <si>
    <t>Macosquin</t>
  </si>
  <si>
    <t>Co Londonderry</t>
  </si>
  <si>
    <t>CBC-LR-0040</t>
  </si>
  <si>
    <t>brynquarry@btconnect.com</t>
  </si>
  <si>
    <t>Jo@material-change.com</t>
  </si>
  <si>
    <t>Faldo Compost Site</t>
  </si>
  <si>
    <t>Faldo Farm, Faldo Road</t>
  </si>
  <si>
    <t>Barton-Le-Clay</t>
  </si>
  <si>
    <t>MK45 4RF</t>
  </si>
  <si>
    <t>PR230</t>
  </si>
  <si>
    <t>Island Waste Services Ltd</t>
  </si>
  <si>
    <t>BC-GF-0015</t>
  </si>
  <si>
    <t>Greater Manchester Ltd</t>
  </si>
  <si>
    <t>AmeyCespa</t>
  </si>
  <si>
    <t>Station Works</t>
  </si>
  <si>
    <t>Lyndhurst</t>
  </si>
  <si>
    <t>Ascot</t>
  </si>
  <si>
    <t>SL5 9ED</t>
  </si>
  <si>
    <t>EPR/GP3793FY</t>
  </si>
  <si>
    <t>01202 581119</t>
  </si>
  <si>
    <t>ESS-CL-0030</t>
  </si>
  <si>
    <t>07795 578045</t>
  </si>
  <si>
    <t xml:space="preserve">rgriffith@viridor.co.uk </t>
  </si>
  <si>
    <t xml:space="preserve">PAS 100 main person contact details </t>
  </si>
  <si>
    <t>EPR/WP3692N</t>
  </si>
  <si>
    <t>LN/9/86/M21/10/09</t>
  </si>
  <si>
    <t>VES-PL-0025</t>
  </si>
  <si>
    <t>EPR/MP3093</t>
  </si>
  <si>
    <t>085446/002</t>
  </si>
  <si>
    <t>EAWML101827</t>
  </si>
  <si>
    <t>Household Kerb Side collection</t>
  </si>
  <si>
    <t>PR419</t>
  </si>
  <si>
    <t>Meat Included</t>
  </si>
  <si>
    <t>EML 100291</t>
  </si>
  <si>
    <t>BG Appleton</t>
  </si>
  <si>
    <t>PR420</t>
  </si>
  <si>
    <t>ESS/21/09/MAL    DATE14/7/2009</t>
  </si>
  <si>
    <t>EAWML70361  294/94</t>
  </si>
  <si>
    <t>Barker</t>
  </si>
  <si>
    <t>01621 815502</t>
  </si>
  <si>
    <t>07860 353549</t>
  </si>
  <si>
    <t>01621 815645</t>
  </si>
  <si>
    <t>bill@appletoncontracts.co.uk</t>
  </si>
  <si>
    <t>Ufton IVC</t>
  </si>
  <si>
    <t>Nr. Southam</t>
  </si>
  <si>
    <t>Leamington Spa</t>
  </si>
  <si>
    <t>CV33 9PP</t>
  </si>
  <si>
    <t>BWS-UF-0010</t>
  </si>
  <si>
    <t>BWS-UF-0050</t>
  </si>
  <si>
    <t>Loamylands</t>
  </si>
  <si>
    <t>Loamy Hill Road</t>
  </si>
  <si>
    <t>Tolleshunt Major</t>
  </si>
  <si>
    <t>Maldon</t>
  </si>
  <si>
    <t>CM9 8LS</t>
  </si>
  <si>
    <t>BGA-LOA-0025</t>
  </si>
  <si>
    <t>Applied for initial certification</t>
  </si>
  <si>
    <t>Working towards renewal</t>
  </si>
  <si>
    <t>Renewal phase</t>
  </si>
  <si>
    <t>Total applied &amp; renewals</t>
  </si>
  <si>
    <t>Number</t>
  </si>
  <si>
    <t>Applied for 1st Certification</t>
  </si>
  <si>
    <t>PAS 100 'only'</t>
  </si>
  <si>
    <t xml:space="preserve">Green waste, wood waste, cardboard </t>
  </si>
  <si>
    <t>TF-SY-0010</t>
  </si>
  <si>
    <t xml:space="preserve">Henry </t>
  </si>
  <si>
    <t>Green waste and wood waste</t>
  </si>
  <si>
    <t>Risehow Industrial Estate</t>
  </si>
  <si>
    <t>Flimby</t>
  </si>
  <si>
    <t>Maryport</t>
  </si>
  <si>
    <t>CA15 8PD</t>
  </si>
  <si>
    <t>01900 818010</t>
  </si>
  <si>
    <t>PR058</t>
  </si>
  <si>
    <t>Mailing Address2</t>
  </si>
  <si>
    <t>Principal grade - particle size to (mm):</t>
  </si>
  <si>
    <t>P07/W0148/CM</t>
  </si>
  <si>
    <t>WML86374</t>
  </si>
  <si>
    <t>Karen</t>
  </si>
  <si>
    <t>Moutos</t>
  </si>
  <si>
    <t>01608 677711</t>
  </si>
  <si>
    <t>kmoutos@agrivert.co.uk</t>
  </si>
  <si>
    <t>OF&amp;G</t>
  </si>
  <si>
    <t>PAS 100 sales responsible person</t>
  </si>
  <si>
    <t>Shropshire</t>
  </si>
  <si>
    <t>Ford Shrewsbury</t>
  </si>
  <si>
    <t>0114 2762828</t>
  </si>
  <si>
    <t>PR095-CR</t>
  </si>
  <si>
    <t>PR096</t>
  </si>
  <si>
    <t>Laverstoke Park Produce LLP</t>
  </si>
  <si>
    <t>gavin@shorts-group.co.uk</t>
  </si>
  <si>
    <t>Laverstoke Park Office</t>
  </si>
  <si>
    <t>Overton</t>
  </si>
  <si>
    <t>RG25 3DR</t>
  </si>
  <si>
    <t>01256 772809</t>
  </si>
  <si>
    <t xml:space="preserve">Agrivert </t>
  </si>
  <si>
    <t xml:space="preserve">John Cooper Recycling Ltd </t>
  </si>
  <si>
    <t>Cookham Road</t>
  </si>
  <si>
    <t>Swanley</t>
  </si>
  <si>
    <t>3/06/00032/CMA</t>
  </si>
  <si>
    <t>EAWML43727</t>
  </si>
  <si>
    <t>West Lothian</t>
  </si>
  <si>
    <t>EH55 8DD</t>
  </si>
  <si>
    <t>SC-SF-0010</t>
  </si>
  <si>
    <t>SC-SF-1040</t>
  </si>
  <si>
    <t>GW-HCF-0028</t>
  </si>
  <si>
    <t>SG-PF-0010</t>
  </si>
  <si>
    <t>Shorts Group Ltd</t>
  </si>
  <si>
    <t>LP-SF-0040</t>
  </si>
  <si>
    <t>hnewbury@hills-group.co.uk</t>
  </si>
  <si>
    <t>RJT &amp; AR Ainsworth</t>
  </si>
  <si>
    <t>EAWML100313</t>
  </si>
  <si>
    <t>GR-GHF-0040</t>
  </si>
  <si>
    <t>JC-PLS-0040</t>
  </si>
  <si>
    <t>TJC-ASH-0030</t>
  </si>
  <si>
    <t>Ipswich</t>
  </si>
  <si>
    <t>PR124</t>
  </si>
  <si>
    <t>Agripost Ltd</t>
  </si>
  <si>
    <t>Gethin</t>
  </si>
  <si>
    <t>Lower House</t>
  </si>
  <si>
    <t>ESS/15/03/BAS</t>
  </si>
  <si>
    <t>West Calder</t>
  </si>
  <si>
    <t>Input types as described in application/renewal form</t>
  </si>
  <si>
    <t>Cardeston</t>
  </si>
  <si>
    <t>TPH-RIE-0012</t>
  </si>
  <si>
    <t>Marshall</t>
  </si>
  <si>
    <t>Whittaker</t>
  </si>
  <si>
    <t>SFR-SF-0020</t>
  </si>
  <si>
    <t>Last update OF&amp;G:</t>
  </si>
  <si>
    <t xml:space="preserve">NSF-CMi </t>
  </si>
  <si>
    <t>Boundary Road</t>
  </si>
  <si>
    <t>Etwall</t>
  </si>
  <si>
    <t>Cornwall</t>
  </si>
  <si>
    <t>DJ &amp; SJ Recycling Limited</t>
  </si>
  <si>
    <t>PR013</t>
  </si>
  <si>
    <t>EAWML64167  EPR/GP3194ZG</t>
  </si>
  <si>
    <t>Enderby</t>
  </si>
  <si>
    <t>07500 821809</t>
  </si>
  <si>
    <t>07831795536</t>
  </si>
  <si>
    <t>01434 298806</t>
  </si>
  <si>
    <t>james@djandsjrecycling.com</t>
  </si>
  <si>
    <t xml:space="preserve">Angela </t>
  </si>
  <si>
    <t>Scott</t>
  </si>
  <si>
    <t xml:space="preserve">angela@djandsjrecycling.com </t>
  </si>
  <si>
    <t>Coldlaw Hill</t>
  </si>
  <si>
    <t>Wall</t>
  </si>
  <si>
    <t>Hexham</t>
  </si>
  <si>
    <t>NE46 4HF</t>
  </si>
  <si>
    <t>DSRL-CH-0010</t>
  </si>
  <si>
    <t>Ecological Sciences Limited</t>
  </si>
  <si>
    <t>PR016</t>
  </si>
  <si>
    <t>Open air windrows</t>
  </si>
  <si>
    <t>Ed</t>
  </si>
  <si>
    <t>Heeley</t>
  </si>
  <si>
    <t>01392 441094</t>
  </si>
  <si>
    <t>01392 441099</t>
  </si>
  <si>
    <t xml:space="preserve">EcoSci@glendale-services.co.uk </t>
  </si>
  <si>
    <t>01392 425302</t>
  </si>
  <si>
    <t>EcoSci Composting Plant</t>
  </si>
  <si>
    <t>Stuart Way, Hill Barton Business Park</t>
  </si>
  <si>
    <t>Clyst St Mary, Exeter</t>
  </si>
  <si>
    <t>Devon</t>
  </si>
  <si>
    <t>EX5 1SD</t>
  </si>
  <si>
    <t>ESL-CML-0016</t>
  </si>
  <si>
    <t>ESL-CML-0010</t>
  </si>
  <si>
    <t>Stirling Council</t>
  </si>
  <si>
    <t>PR019</t>
  </si>
  <si>
    <t>WML/E/22003</t>
  </si>
  <si>
    <t>Sandy</t>
  </si>
  <si>
    <t>Murphy</t>
  </si>
  <si>
    <t>07717545381</t>
  </si>
  <si>
    <t>murphys2@stirling.gov.uk</t>
  </si>
  <si>
    <t>Lower Polmaise Landfill</t>
  </si>
  <si>
    <t>Fallin Road</t>
  </si>
  <si>
    <t>Fallin</t>
  </si>
  <si>
    <t>FK7 7JW</t>
  </si>
  <si>
    <t>SC1-0010</t>
  </si>
  <si>
    <t>Jack Moody Limited</t>
  </si>
  <si>
    <t>PR026</t>
  </si>
  <si>
    <t>Open air windrow</t>
  </si>
  <si>
    <t>Reynolds</t>
  </si>
  <si>
    <t>01922 417648</t>
  </si>
  <si>
    <t xml:space="preserve">07515 051253 </t>
  </si>
  <si>
    <t>01922 413420</t>
  </si>
  <si>
    <t xml:space="preserve">peter.reynolds@jackmoodylimited.co.uk  </t>
  </si>
  <si>
    <t>Warstone Road</t>
  </si>
  <si>
    <t>WV10 7LX</t>
  </si>
  <si>
    <t xml:space="preserve">Peter </t>
  </si>
  <si>
    <t>07515 051253</t>
  </si>
  <si>
    <t xml:space="preserve">peter.reynolds@jackmoodylimited.co.uk </t>
  </si>
  <si>
    <t>Hollybush Farm</t>
  </si>
  <si>
    <t>Shareshill</t>
  </si>
  <si>
    <t>JML-HBWR-0012</t>
  </si>
  <si>
    <t>Natural World Products</t>
  </si>
  <si>
    <t>PR029-KW</t>
  </si>
  <si>
    <t>Celine</t>
  </si>
  <si>
    <t>Rice</t>
  </si>
  <si>
    <t>028 37539426</t>
  </si>
  <si>
    <t>028 375 30791</t>
  </si>
  <si>
    <t>Administrator@nwp-recycle.com</t>
  </si>
  <si>
    <t>Caolan</t>
  </si>
  <si>
    <t>Woods</t>
  </si>
  <si>
    <t>028 37531591</t>
  </si>
  <si>
    <t>caolan.woods@nwp-recycle.com</t>
  </si>
  <si>
    <t>55 Cargaclougher Road</t>
  </si>
  <si>
    <t>Keady</t>
  </si>
  <si>
    <t>County Armagh</t>
  </si>
  <si>
    <t>BT60 3RA</t>
  </si>
  <si>
    <t>PR030-KV</t>
  </si>
  <si>
    <t>Gi-com tunnels</t>
  </si>
  <si>
    <t>028 37530791</t>
  </si>
  <si>
    <t>NWP-INV-0015</t>
  </si>
  <si>
    <t>MEC Recycling</t>
  </si>
  <si>
    <t>PR035</t>
  </si>
  <si>
    <t xml:space="preserve">Kerbside, Landscaping and other contracting sources </t>
  </si>
  <si>
    <t>Matthew</t>
  </si>
  <si>
    <t>Chapman</t>
  </si>
  <si>
    <t>01522 868602</t>
  </si>
  <si>
    <t>07717 731646</t>
  </si>
  <si>
    <t>01522 868990</t>
  </si>
  <si>
    <t xml:space="preserve">matthew@mec-recycling.co.uk </t>
  </si>
  <si>
    <t>Ansons Farm</t>
  </si>
  <si>
    <t>Swinderby</t>
  </si>
  <si>
    <t>Lincoln</t>
  </si>
  <si>
    <t>LN6 9HS</t>
  </si>
  <si>
    <t>Cotton</t>
  </si>
  <si>
    <t>karen@mec-recycling.co.uk</t>
  </si>
  <si>
    <t>MEC1-0010</t>
  </si>
  <si>
    <t>MEC1-0040</t>
  </si>
  <si>
    <t xml:space="preserve">Norfolk </t>
  </si>
  <si>
    <t>Organic Recycling Limited</t>
  </si>
  <si>
    <t>PR039</t>
  </si>
  <si>
    <t>H2/1147/00</t>
  </si>
  <si>
    <t>EPR/BP3798LK</t>
  </si>
  <si>
    <t>01733 211666</t>
  </si>
  <si>
    <t>01733 211393</t>
  </si>
  <si>
    <t>Andy</t>
  </si>
  <si>
    <t>Decoy Farm</t>
  </si>
  <si>
    <t>Peterborough</t>
  </si>
  <si>
    <t>PE6 0LX</t>
  </si>
  <si>
    <t>Soil Conditioner</t>
  </si>
  <si>
    <t>Usher</t>
  </si>
  <si>
    <t>0794 1055535</t>
  </si>
  <si>
    <t>01444 831340</t>
  </si>
  <si>
    <t xml:space="preserve">steve@kps.uk.com </t>
  </si>
  <si>
    <t>steve@kps.uk.com</t>
  </si>
  <si>
    <t>PR046-W</t>
  </si>
  <si>
    <t>The Watering Farm</t>
  </si>
  <si>
    <t>Creeting St Mary</t>
  </si>
  <si>
    <t>IP6 8ND</t>
  </si>
  <si>
    <t>Viridor Waste Somerset Limited</t>
  </si>
  <si>
    <t>PR047-W</t>
  </si>
  <si>
    <t>Green waste &amp; small amount of cardboard</t>
  </si>
  <si>
    <t>WML/26210</t>
  </si>
  <si>
    <t>01278 685182</t>
  </si>
  <si>
    <t>07736 374024</t>
  </si>
  <si>
    <t>01278 685567</t>
  </si>
  <si>
    <t>Sanders</t>
  </si>
  <si>
    <t>Walpole Landfill Site</t>
  </si>
  <si>
    <t>Pawlett</t>
  </si>
  <si>
    <t>Bridgewater</t>
  </si>
  <si>
    <t>Somerset</t>
  </si>
  <si>
    <t>TA6 4TF</t>
  </si>
  <si>
    <t>VWS-WAL-0030</t>
  </si>
  <si>
    <t>05/00192/CCM</t>
  </si>
  <si>
    <t>DSRL-CH-1020</t>
  </si>
  <si>
    <t>KLE chased payment 08/06/11</t>
  </si>
  <si>
    <t>Park Farming Ltd</t>
  </si>
  <si>
    <t>PR201</t>
  </si>
  <si>
    <t>PR205</t>
  </si>
  <si>
    <t>PR206</t>
  </si>
  <si>
    <t>SIM-CVN-0040</t>
  </si>
  <si>
    <t>SIM-OXT-0040</t>
  </si>
  <si>
    <t xml:space="preserve">Green waste </t>
  </si>
  <si>
    <t>PR215</t>
  </si>
  <si>
    <t>PR218</t>
  </si>
  <si>
    <t>Shaun</t>
  </si>
  <si>
    <t>Taylor</t>
  </si>
  <si>
    <t>WLC1-0010</t>
  </si>
  <si>
    <t>WLC1-0025</t>
  </si>
  <si>
    <t xml:space="preserve">01249 818064 </t>
  </si>
  <si>
    <t xml:space="preserve">07887 537412. </t>
  </si>
  <si>
    <t>M06/P/0569</t>
  </si>
  <si>
    <t>NCC/24378LAT</t>
  </si>
  <si>
    <t>Additional grade I additional specification adhered to</t>
  </si>
  <si>
    <t>Additional grade II bagged (Y/N)</t>
  </si>
  <si>
    <t>Certificate 'Valid from' date</t>
  </si>
  <si>
    <t>Rainham Landfill site</t>
  </si>
  <si>
    <t xml:space="preserve">Coldharbour Lane </t>
  </si>
  <si>
    <t>Rainham</t>
  </si>
  <si>
    <t>RN13 9DA</t>
  </si>
  <si>
    <t>Process type as described in application/renewal form</t>
  </si>
  <si>
    <t>Landscapers and domestic green waste</t>
  </si>
  <si>
    <t>Crumlin</t>
  </si>
  <si>
    <t>01902 824226</t>
  </si>
  <si>
    <t>tphskips@btconnect.com</t>
  </si>
  <si>
    <t>VWM-BL-0010</t>
  </si>
  <si>
    <t>TWG-WL-0010</t>
  </si>
  <si>
    <t>total</t>
  </si>
  <si>
    <t>applied for 1st cert under PAS100:2011</t>
  </si>
  <si>
    <t>PAS100 only</t>
  </si>
  <si>
    <t>PAS100 + CQP</t>
  </si>
  <si>
    <t>certified PAS100:2011</t>
  </si>
  <si>
    <t>expired</t>
  </si>
  <si>
    <t>TWG-WL-0025</t>
  </si>
  <si>
    <t>PR210</t>
  </si>
  <si>
    <t>Bloomfield Composting</t>
  </si>
  <si>
    <t>Pat and Vincent</t>
  </si>
  <si>
    <t>McKavangh</t>
  </si>
  <si>
    <t>102/104 Moira Road</t>
  </si>
  <si>
    <t>contacted sept 2012 - spot check visit due to complient</t>
  </si>
  <si>
    <t xml:space="preserve">01335 300355 </t>
  </si>
  <si>
    <t xml:space="preserve">Domestic waste </t>
  </si>
  <si>
    <t xml:space="preserve">Eric </t>
  </si>
  <si>
    <t>Hughs</t>
  </si>
  <si>
    <t>Hapsford</t>
  </si>
  <si>
    <t>WA6 0HA</t>
  </si>
  <si>
    <t>TWG-WL-0005</t>
  </si>
  <si>
    <t>Penhesgyn in Cessel Composting faciltiy</t>
  </si>
  <si>
    <t>Llansadwrn</t>
  </si>
  <si>
    <t>Huntington</t>
  </si>
  <si>
    <t>SIM-TEL-0040</t>
  </si>
  <si>
    <t>PR138-TEL</t>
  </si>
  <si>
    <t>PR139-ACT</t>
  </si>
  <si>
    <t>PR140-GAY</t>
  </si>
  <si>
    <t>SIM-GAY-0040</t>
  </si>
  <si>
    <t>PR142-CVN</t>
  </si>
  <si>
    <t>PR143-OXT</t>
  </si>
  <si>
    <t>North West of England</t>
  </si>
  <si>
    <t>Addiewell South</t>
  </si>
  <si>
    <t>PAS 100 &amp; CQP</t>
  </si>
  <si>
    <t>Andrew Walley</t>
  </si>
  <si>
    <t>DN37 8NQ</t>
  </si>
  <si>
    <t>Applied/renewal (A/R) status</t>
  </si>
  <si>
    <t>Phil</t>
  </si>
  <si>
    <t>North East of England</t>
  </si>
  <si>
    <t>East of England &amp; London</t>
  </si>
  <si>
    <t xml:space="preserve">ABPs Cat 2, rendered or Cat 3 </t>
  </si>
  <si>
    <t>Process type category</t>
  </si>
  <si>
    <t>Input types category</t>
  </si>
  <si>
    <t>Catering waste type</t>
  </si>
  <si>
    <t>Meat included</t>
  </si>
  <si>
    <t>AWJ-1040</t>
  </si>
  <si>
    <t>06/00528/FUL</t>
  </si>
  <si>
    <t>WML/L/1023508</t>
  </si>
  <si>
    <t>CSL-PG-0015</t>
  </si>
  <si>
    <t>Not required.</t>
  </si>
  <si>
    <t>WMX/E/30577</t>
  </si>
  <si>
    <t>EPRFS3549NS/VOO3</t>
  </si>
  <si>
    <t>NR20 3EQ</t>
  </si>
  <si>
    <t xml:space="preserve">The Runway </t>
  </si>
  <si>
    <t>Woodforde Farm</t>
  </si>
  <si>
    <t>PPC/A/1017756</t>
  </si>
  <si>
    <t>PPC/E/20001</t>
  </si>
  <si>
    <t>Rachel</t>
  </si>
  <si>
    <t>07944 180520</t>
  </si>
  <si>
    <t>rachel@biowise.co.uk</t>
  </si>
  <si>
    <t>Animal Health/Veterinary Service reference number</t>
  </si>
  <si>
    <t>Certificate suspension date:</t>
  </si>
  <si>
    <t>Withdrawal date:</t>
  </si>
  <si>
    <t>Principal grade - particle size from (mm):</t>
  </si>
  <si>
    <t>Principal grade product type</t>
  </si>
  <si>
    <t>CR-WRD-0040</t>
  </si>
  <si>
    <t>GE-WL-0022</t>
  </si>
  <si>
    <t xml:space="preserve">01202 581119 </t>
  </si>
  <si>
    <t>London Waste Limited</t>
  </si>
  <si>
    <t>ehxpp@anglesey.gov.uk</t>
  </si>
  <si>
    <t>TF2 9PA</t>
  </si>
  <si>
    <t>ST54EE</t>
  </si>
  <si>
    <t>CV35 0AH</t>
  </si>
  <si>
    <t>WV9 5AX</t>
  </si>
  <si>
    <t>NG25 0RG</t>
  </si>
  <si>
    <t>Redhill Lane</t>
  </si>
  <si>
    <t>Telford</t>
  </si>
  <si>
    <t>Telford composting site</t>
  </si>
  <si>
    <t xml:space="preserve">David </t>
  </si>
  <si>
    <t>PR225</t>
  </si>
  <si>
    <t>1609 672823</t>
  </si>
  <si>
    <t>NSF-Cmi</t>
  </si>
  <si>
    <t>Additional grade II product type</t>
  </si>
  <si>
    <t>07795 624608</t>
  </si>
  <si>
    <t xml:space="preserve">Merseyside </t>
  </si>
  <si>
    <t>Aldwincle Road</t>
  </si>
  <si>
    <t>Lowick</t>
  </si>
  <si>
    <t>Cameron</t>
  </si>
  <si>
    <t>01243 781739</t>
  </si>
  <si>
    <t>CM16 6RZ</t>
  </si>
  <si>
    <t>07860358465</t>
  </si>
  <si>
    <t>TJC-ASH-0010</t>
  </si>
  <si>
    <t>AV-SCS-0040</t>
  </si>
  <si>
    <t>Material Change Ltd T/A Boxon Composting Company</t>
  </si>
  <si>
    <t>Principal grade additional specification adhered to</t>
  </si>
  <si>
    <t>HU10 6TS</t>
  </si>
  <si>
    <t xml:space="preserve"> Rochdale</t>
  </si>
  <si>
    <t>Middle Farmhouse</t>
  </si>
  <si>
    <t>Gorse Loke, Stansfield</t>
  </si>
  <si>
    <t>NR18 9RN</t>
  </si>
  <si>
    <t>The Dairy Barn</t>
  </si>
  <si>
    <t>West Point</t>
  </si>
  <si>
    <t>Clyst St Mary</t>
  </si>
  <si>
    <t>EX5 1DJ</t>
  </si>
  <si>
    <t>A W Jenkinson Woodwaste Limited</t>
  </si>
  <si>
    <t>PR073-H</t>
  </si>
  <si>
    <t>Giles</t>
  </si>
  <si>
    <t>Watson</t>
  </si>
  <si>
    <t>01931 711239</t>
  </si>
  <si>
    <t>07876 254081</t>
  </si>
  <si>
    <t xml:space="preserve">gilesw@awjenkinson.co.uk </t>
  </si>
  <si>
    <t>gilesw@awjenkinson.co.uk</t>
  </si>
  <si>
    <t>Hespin Wood Landfill Site</t>
  </si>
  <si>
    <t>Todhills</t>
  </si>
  <si>
    <t>Near Carlisle</t>
  </si>
  <si>
    <t>CA6 4BJ</t>
  </si>
  <si>
    <t>AWJ-0010</t>
  </si>
  <si>
    <t>Forth Resource Management Ltd</t>
  </si>
  <si>
    <t>PR076-BR</t>
  </si>
  <si>
    <t>Kerbisde, parks and landscaper green waste</t>
  </si>
  <si>
    <t>Edinburgh</t>
  </si>
  <si>
    <t>EH12 0AA</t>
  </si>
  <si>
    <t>Braehead Eco Centre</t>
  </si>
  <si>
    <t>122 Craigs Road</t>
  </si>
  <si>
    <t>FRM-BE-0010</t>
  </si>
  <si>
    <t>Hants</t>
  </si>
  <si>
    <t>PR078</t>
  </si>
  <si>
    <t>Green, paper, wood, cardboard, fibre board, malt screenings, Category 3 Animal By-products</t>
  </si>
  <si>
    <t>Cat 3</t>
  </si>
  <si>
    <t>In-vessel followed by open air turned windrow (extended bed) block</t>
  </si>
  <si>
    <t>Helen</t>
  </si>
  <si>
    <t>0131 4456528</t>
  </si>
  <si>
    <t>0787 5878338</t>
  </si>
  <si>
    <t>wn.benson@tiscali.co.uk</t>
  </si>
  <si>
    <t>stephen.t.smith@biffa.co.uk</t>
  </si>
  <si>
    <t>rsanders@viridor.co.uk</t>
  </si>
  <si>
    <t xml:space="preserve">rsanders@viridor.co.uk </t>
  </si>
  <si>
    <t>0131 4456501</t>
  </si>
  <si>
    <t>Cumbernauld</t>
  </si>
  <si>
    <t>North Lanarkshire</t>
  </si>
  <si>
    <t>G68 9NB</t>
  </si>
  <si>
    <t>PO20 1NW</t>
  </si>
  <si>
    <t>PR081</t>
  </si>
  <si>
    <t>PPC/E/20083</t>
  </si>
  <si>
    <t>Rose</t>
  </si>
  <si>
    <t>Hynd</t>
  </si>
  <si>
    <t>01383 842604</t>
  </si>
  <si>
    <t>01383 842605</t>
  </si>
  <si>
    <t xml:space="preserve">Rosemary.hynd@fife.gov.uk </t>
  </si>
  <si>
    <t>07843 151317</t>
  </si>
  <si>
    <t>NWP-INV-0030</t>
  </si>
  <si>
    <t>Simpro Ireland</t>
  </si>
  <si>
    <t>PR402</t>
  </si>
  <si>
    <t>J/2002/0113/F</t>
  </si>
  <si>
    <t>LN/04/03/A</t>
  </si>
  <si>
    <t>McElrea</t>
  </si>
  <si>
    <t>1 Davies Road</t>
  </si>
  <si>
    <t>Co Tyrone</t>
  </si>
  <si>
    <t>BT78 4NH</t>
  </si>
  <si>
    <t>SI-DR-0040</t>
  </si>
  <si>
    <t>028 816 61633</t>
  </si>
  <si>
    <t xml:space="preserve">Omagh </t>
  </si>
  <si>
    <t>Forth Resource Management - Pavilion</t>
  </si>
  <si>
    <t xml:space="preserve">PR422 </t>
  </si>
  <si>
    <t>Green waste, kerbsite collections</t>
  </si>
  <si>
    <t>WML/XC/1092422</t>
  </si>
  <si>
    <t>0131 663 5120</t>
  </si>
  <si>
    <t>0131 3395868</t>
  </si>
  <si>
    <t>Seacliffe Park</t>
  </si>
  <si>
    <t>North Berwick</t>
  </si>
  <si>
    <t>EH39 5PP</t>
  </si>
  <si>
    <t>The Pavilion Composting Site</t>
  </si>
  <si>
    <t>Galashiels</t>
  </si>
  <si>
    <t>Scottish Borders</t>
  </si>
  <si>
    <t>TD6 9BN</t>
  </si>
  <si>
    <t>FRM-PAV-0040</t>
  </si>
  <si>
    <t>Jack Moody Ltd Berkswell</t>
  </si>
  <si>
    <t>PR423</t>
  </si>
  <si>
    <t>EPR/BP3398VH</t>
  </si>
  <si>
    <t>peter.reynolds@jackmoodylimited.co.uk</t>
  </si>
  <si>
    <t>Cornets End Lane</t>
  </si>
  <si>
    <t>CV7 7LH</t>
  </si>
  <si>
    <t xml:space="preserve">Coventry </t>
  </si>
  <si>
    <t>JML-BRK-0012</t>
  </si>
  <si>
    <t xml:space="preserve">Rose </t>
  </si>
  <si>
    <t>Lochhead Landfill Site</t>
  </si>
  <si>
    <t>Wellwood</t>
  </si>
  <si>
    <t>Dunfermline</t>
  </si>
  <si>
    <t>KY12 0RX</t>
  </si>
  <si>
    <t>FC1-2040</t>
  </si>
  <si>
    <t>TMA Bark Supplies</t>
  </si>
  <si>
    <t>PR089</t>
  </si>
  <si>
    <t>West Longville</t>
  </si>
  <si>
    <t>Norfollk</t>
  </si>
  <si>
    <t>NR9 5LG</t>
  </si>
  <si>
    <t>TBS-WF-0010</t>
  </si>
  <si>
    <t>TBS-WF-0025</t>
  </si>
  <si>
    <t>Dundee City Council (Waste Management Dept.)</t>
  </si>
  <si>
    <t>PR094</t>
  </si>
  <si>
    <t>01382 432746</t>
  </si>
  <si>
    <t>Dundee</t>
  </si>
  <si>
    <t>DD2 3JW</t>
  </si>
  <si>
    <t>Waste Management Department, Riverside Landfill Site</t>
  </si>
  <si>
    <t>Wright Ave</t>
  </si>
  <si>
    <t>DCC-RCS-0020</t>
  </si>
  <si>
    <t>DCC-RCS-0010</t>
  </si>
  <si>
    <t>PR098-EF</t>
  </si>
  <si>
    <t>East Fenton Farm</t>
  </si>
  <si>
    <t>North Berwich</t>
  </si>
  <si>
    <t>East Lothian</t>
  </si>
  <si>
    <t>EH39 5AH</t>
  </si>
  <si>
    <t>PR101-BU</t>
  </si>
  <si>
    <t xml:space="preserve">Green/Garden Waste from LA &amp; Commercial Sources </t>
  </si>
  <si>
    <t>Little Bushy Warren Composting Facility</t>
  </si>
  <si>
    <t>Little Bushy Warren Lane</t>
  </si>
  <si>
    <t>Green waste, untreated wood waste</t>
  </si>
  <si>
    <t>AB-BLF-00210</t>
  </si>
  <si>
    <t>01249 818078</t>
  </si>
  <si>
    <t>03/02825/CHU, 03/03172/FUL</t>
  </si>
  <si>
    <t>YQ3/E/L/IAN001, YQ3/E/L/SWT001</t>
  </si>
  <si>
    <t>H/5022/04/CW</t>
  </si>
  <si>
    <t>EAWML75210</t>
  </si>
  <si>
    <t xml:space="preserve">VWS-WAL-0008 </t>
  </si>
  <si>
    <t>FC-LMWLS-0020</t>
  </si>
  <si>
    <t>07725 577632</t>
  </si>
  <si>
    <t>07788 584821</t>
  </si>
  <si>
    <t>Grass cuttings, prunings</t>
  </si>
  <si>
    <t>Clarke</t>
  </si>
  <si>
    <t>PR224</t>
  </si>
  <si>
    <t>Beddingham</t>
  </si>
  <si>
    <t xml:space="preserve">Mobile phone </t>
  </si>
  <si>
    <t>Mobile phone</t>
  </si>
  <si>
    <t>Westpoint, Clyst St Mary</t>
  </si>
  <si>
    <t>Exeter</t>
  </si>
  <si>
    <t>Jacqueline</t>
  </si>
  <si>
    <t>Morton</t>
  </si>
  <si>
    <t xml:space="preserve">jaki@whitemoss.co.uk </t>
  </si>
  <si>
    <t>01333 426841</t>
  </si>
  <si>
    <t>07831 425725</t>
  </si>
  <si>
    <t>01333 423838</t>
  </si>
  <si>
    <t>028 90613547</t>
  </si>
  <si>
    <t>Open air turned windrows</t>
  </si>
  <si>
    <t>Notes</t>
  </si>
  <si>
    <t>PR250</t>
  </si>
  <si>
    <t>Green/woody plant materials</t>
  </si>
  <si>
    <t>EPR/EP3696EJ</t>
  </si>
  <si>
    <t>Adrian</t>
  </si>
  <si>
    <t>Jefferies</t>
  </si>
  <si>
    <t>01928 589502</t>
  </si>
  <si>
    <t>07966 438329</t>
  </si>
  <si>
    <t>0151 480 7573</t>
  </si>
  <si>
    <t>Haddocks Wood Composting Facility</t>
  </si>
  <si>
    <t>Warrington Road</t>
  </si>
  <si>
    <t>Runcorn</t>
  </si>
  <si>
    <t>WA7 1QH</t>
  </si>
  <si>
    <t>Adrain</t>
  </si>
  <si>
    <t>0151 480 8100</t>
  </si>
  <si>
    <t>PR251</t>
  </si>
  <si>
    <t>09/00116/CCM</t>
  </si>
  <si>
    <t>PSC/C19443</t>
  </si>
  <si>
    <t>dan@comvert.co.uk</t>
  </si>
  <si>
    <t>Shiel Dykes</t>
  </si>
  <si>
    <t>Harecarg Composting Facility</t>
  </si>
  <si>
    <t>Shilbottle, Felton</t>
  </si>
  <si>
    <t>NE66 2JD</t>
  </si>
  <si>
    <t>CV-HCF-0010</t>
  </si>
  <si>
    <t>EAWML54349</t>
  </si>
  <si>
    <t>6/09/10087/CPO</t>
  </si>
  <si>
    <t>EAWML50040</t>
  </si>
  <si>
    <t>NYM/2005/0116/FL</t>
  </si>
  <si>
    <t>EAWML66157</t>
  </si>
  <si>
    <t>only on order</t>
  </si>
  <si>
    <t>CUM-CGF-IV-0040</t>
  </si>
  <si>
    <t>Greenacre Composting Enterprises Ltd</t>
  </si>
  <si>
    <t>Tree Fella plc</t>
  </si>
  <si>
    <t>Stewards Yard</t>
  </si>
  <si>
    <t xml:space="preserve">01256 772658 </t>
  </si>
  <si>
    <t>Off Lytham Road</t>
  </si>
  <si>
    <t>Freckleton</t>
  </si>
  <si>
    <t>Preston</t>
  </si>
  <si>
    <t>PR4 0XE</t>
  </si>
  <si>
    <t>01772 851108</t>
  </si>
  <si>
    <t>Simpro Limited</t>
  </si>
  <si>
    <t>01224 332501</t>
  </si>
  <si>
    <t>Edward</t>
  </si>
  <si>
    <t>CR0 4TD</t>
  </si>
  <si>
    <t>Eco Sustainable Solutions</t>
  </si>
  <si>
    <t>07813 153801</t>
  </si>
  <si>
    <t xml:space="preserve">01723 850339 </t>
  </si>
  <si>
    <t>gwilliamrecycling@yahoo.co.uk</t>
  </si>
  <si>
    <t xml:space="preserve">Clarkeson Recycling Limited </t>
  </si>
  <si>
    <t>PR014-TCB</t>
  </si>
  <si>
    <t>Chapel Lane</t>
  </si>
  <si>
    <t>Parley</t>
  </si>
  <si>
    <t>Christchurch</t>
  </si>
  <si>
    <t>Ian</t>
  </si>
  <si>
    <t>PR212</t>
  </si>
  <si>
    <t xml:space="preserve">Green &amp; Food waste </t>
  </si>
  <si>
    <t>BH23 6BG</t>
  </si>
  <si>
    <t>Mike</t>
  </si>
  <si>
    <t>Epping Road</t>
  </si>
  <si>
    <t>Catering waste</t>
  </si>
  <si>
    <t>Certification Body</t>
  </si>
  <si>
    <t xml:space="preserve">James </t>
  </si>
  <si>
    <t>Dorset</t>
  </si>
  <si>
    <t>Lanarkshire</t>
  </si>
  <si>
    <t>Bedford</t>
  </si>
  <si>
    <t>07971 918436</t>
  </si>
  <si>
    <t>Scrivens</t>
  </si>
  <si>
    <t>Green/woody plant materials &amp; paper/cardboard</t>
  </si>
  <si>
    <t>Lynnbottom Landfill Site</t>
  </si>
  <si>
    <t>Downend</t>
  </si>
  <si>
    <t>Newport, Isle of Wight</t>
  </si>
  <si>
    <t xml:space="preserve">Green waste and farm yard manures </t>
  </si>
  <si>
    <t>07775 897533</t>
  </si>
  <si>
    <t>briony@laverstokepark.co.uk</t>
  </si>
  <si>
    <t>Briony</t>
  </si>
  <si>
    <t>01933 314108</t>
  </si>
  <si>
    <t>hannah@material-change.com</t>
  </si>
  <si>
    <t>PR088</t>
  </si>
  <si>
    <t>Envar Ltd</t>
  </si>
  <si>
    <t>The Heath</t>
  </si>
  <si>
    <t>Woodhurst</t>
  </si>
  <si>
    <t>MC-FC-0040</t>
  </si>
  <si>
    <t>MC-FC-0010</t>
  </si>
  <si>
    <t>Grundon</t>
  </si>
  <si>
    <t>Highview Farm</t>
  </si>
  <si>
    <t>Charles</t>
  </si>
  <si>
    <t>Oxfordshire</t>
  </si>
  <si>
    <t>CA Green Waste - Kerbside collection green waste</t>
  </si>
  <si>
    <t>01273 494040</t>
  </si>
  <si>
    <t>01273 493088</t>
  </si>
  <si>
    <t>Nick</t>
  </si>
  <si>
    <t>Hawthorne</t>
  </si>
  <si>
    <t>nick@olus.co.uk</t>
  </si>
  <si>
    <t>Winterpick Business Park</t>
  </si>
  <si>
    <t>Hurstpierpoint Road</t>
  </si>
  <si>
    <t>Wineham</t>
  </si>
  <si>
    <t>BN5 9BJ</t>
  </si>
  <si>
    <t>OEL-WBP-0010</t>
  </si>
  <si>
    <t>OEL-WBP-1025</t>
  </si>
  <si>
    <t>John</t>
  </si>
  <si>
    <t>TEG Environmental Ltd</t>
  </si>
  <si>
    <t>PR125</t>
  </si>
  <si>
    <t>Animal By Products, Catering Waste, Green Waste</t>
  </si>
  <si>
    <t>PPC/A/1004887</t>
  </si>
  <si>
    <t>Silo cages + stabilization in enclosed windrows</t>
  </si>
  <si>
    <t>Manwaring</t>
  </si>
  <si>
    <t xml:space="preserve">01772 644980 </t>
  </si>
  <si>
    <t>07826 946195</t>
  </si>
  <si>
    <t xml:space="preserve">01772 422165 </t>
  </si>
  <si>
    <t>sarah.manwaring@theteggroup.plc.uk</t>
  </si>
  <si>
    <t>Westmarch House, 42 Eaton Avenue</t>
  </si>
  <si>
    <t xml:space="preserve">Buckshaw Village </t>
  </si>
  <si>
    <t>Chorley, Lancs</t>
  </si>
  <si>
    <t>PR7 7NA</t>
  </si>
  <si>
    <t>Meakin</t>
  </si>
  <si>
    <t>01772 644 980</t>
  </si>
  <si>
    <t>07825 846921</t>
  </si>
  <si>
    <t>01772 422165</t>
  </si>
  <si>
    <t>simon.meakin@theteggroup.plc.uk</t>
  </si>
  <si>
    <t>Binn Farm</t>
  </si>
  <si>
    <t>Glenfarg</t>
  </si>
  <si>
    <t>Perth</t>
  </si>
  <si>
    <t>PH2 9PX</t>
  </si>
  <si>
    <t>TEG-BF-0040</t>
  </si>
  <si>
    <t>SITA UK</t>
  </si>
  <si>
    <t>PR130</t>
  </si>
  <si>
    <t>4 Tustin Court</t>
  </si>
  <si>
    <t>Portway</t>
  </si>
  <si>
    <t>PR2 2YQ</t>
  </si>
  <si>
    <t>Lount OWC</t>
  </si>
  <si>
    <t xml:space="preserve"> Lount</t>
  </si>
  <si>
    <t>LE65 1SD</t>
  </si>
  <si>
    <t>SITA-LOU-0010</t>
  </si>
  <si>
    <t>SITA-LOU-1040</t>
  </si>
  <si>
    <t>SITA-LOU-0040</t>
  </si>
  <si>
    <t>PR131</t>
  </si>
  <si>
    <t>Kibworth OWC</t>
  </si>
  <si>
    <t xml:space="preserve"> Kibworth</t>
  </si>
  <si>
    <t>LE8 0RB</t>
  </si>
  <si>
    <t>N</t>
  </si>
  <si>
    <t>Turf Dressing</t>
  </si>
  <si>
    <t>Esther</t>
  </si>
  <si>
    <t>Craister</t>
  </si>
  <si>
    <t xml:space="preserve">esther.craister@sita.co.uk </t>
  </si>
  <si>
    <t>Wellingborough</t>
  </si>
  <si>
    <t>PR133</t>
  </si>
  <si>
    <t>NW6/02CM020 Old Pad   NW6/08CM035 New Pad</t>
  </si>
  <si>
    <t>EA/WML/40094</t>
  </si>
  <si>
    <t>Packington OWC</t>
  </si>
  <si>
    <t>Meriden</t>
  </si>
  <si>
    <t>Coventry</t>
  </si>
  <si>
    <t>CV7 7HN</t>
  </si>
  <si>
    <t>SITA-PAC-0010</t>
  </si>
  <si>
    <t>SITA-PAC-1040</t>
  </si>
  <si>
    <t>SITA-PAC-0040</t>
  </si>
  <si>
    <t>PR136</t>
  </si>
  <si>
    <t>Ellington OWC</t>
  </si>
  <si>
    <t>Ashington</t>
  </si>
  <si>
    <t xml:space="preserve"> Northumberland</t>
  </si>
  <si>
    <t>NE63 9XR</t>
  </si>
  <si>
    <t>PR146</t>
  </si>
  <si>
    <t>01179 867122</t>
  </si>
  <si>
    <t>0117 9869782</t>
  </si>
  <si>
    <t>Sherwood Farms Ltd</t>
  </si>
  <si>
    <t>PR152</t>
  </si>
  <si>
    <t>EAWML/43688</t>
  </si>
  <si>
    <t>Parker</t>
  </si>
  <si>
    <t>01949 81348</t>
  </si>
  <si>
    <t>07970 996189</t>
  </si>
  <si>
    <t>01949 81284</t>
  </si>
  <si>
    <t>sherwoodfarms@live.co.uk</t>
  </si>
  <si>
    <t>Sherwood compost site</t>
  </si>
  <si>
    <t>Stragglethorpe Road</t>
  </si>
  <si>
    <t>Radcliffe on Trent</t>
  </si>
  <si>
    <t>NG12 2LT</t>
  </si>
  <si>
    <t>SFL-SCS-0025</t>
  </si>
  <si>
    <t>PR155</t>
  </si>
  <si>
    <t>Green, food and catering meat incl. waste</t>
  </si>
  <si>
    <t>EAWML/ 65537</t>
  </si>
  <si>
    <t xml:space="preserve">Simon.meakin@theteggroup.plc.uk </t>
  </si>
  <si>
    <t>Sharneyford Works</t>
  </si>
  <si>
    <t>Baccup Rd</t>
  </si>
  <si>
    <t>Todmorden</t>
  </si>
  <si>
    <t>West Yorkshire</t>
  </si>
  <si>
    <t>OL14 7JU</t>
  </si>
  <si>
    <t>TEG-SW-0040</t>
  </si>
  <si>
    <t>Yorwaste</t>
  </si>
  <si>
    <t>PR156</t>
  </si>
  <si>
    <t>01609 768848</t>
  </si>
  <si>
    <t>017488 11251</t>
  </si>
  <si>
    <t>07872 117479</t>
  </si>
  <si>
    <t>lindsey.skelton@yorwaste.co.uk</t>
  </si>
  <si>
    <t>Tancred Waste Transfer Station</t>
  </si>
  <si>
    <t>Brompton Road</t>
  </si>
  <si>
    <t>DL10 6AB</t>
  </si>
  <si>
    <t>Scorton, Richmond</t>
  </si>
  <si>
    <t>N Yorkshire</t>
  </si>
  <si>
    <t>YWL-TWTS-0010</t>
  </si>
  <si>
    <t>Y</t>
  </si>
  <si>
    <t>YWL-TWTS-0040</t>
  </si>
  <si>
    <t>Greenworld Sales Ltd</t>
  </si>
  <si>
    <t>Kilham</t>
  </si>
  <si>
    <t>Kings Lynn</t>
  </si>
  <si>
    <t>W.G.R. Ltd</t>
  </si>
  <si>
    <t>PR160</t>
  </si>
  <si>
    <t>Municipal, Kerb side collection. Trees &amp; garden waste</t>
  </si>
  <si>
    <t>Hartley</t>
  </si>
  <si>
    <t>Rushton</t>
  </si>
  <si>
    <t>01270 520620</t>
  </si>
  <si>
    <t>Helen.Gillard2@scottishwater.co.uk</t>
  </si>
  <si>
    <t>JCs Country Fresh Produce, Parker Lane</t>
  </si>
  <si>
    <t>PR221</t>
  </si>
  <si>
    <t>PR227</t>
  </si>
  <si>
    <t>Donaldson</t>
  </si>
  <si>
    <t>Cumberlow Compost Services</t>
  </si>
  <si>
    <t>Green &amp; kitchen waste</t>
  </si>
  <si>
    <t>01763 281 223</t>
  </si>
  <si>
    <t>01763 281 424</t>
  </si>
  <si>
    <t xml:space="preserve">Rakesmoor Lane </t>
  </si>
  <si>
    <t>Cumberlow Green Farm</t>
  </si>
  <si>
    <t>Thompson Plant hire</t>
  </si>
  <si>
    <t>PR231</t>
  </si>
  <si>
    <t>Green waste and liquid waste</t>
  </si>
  <si>
    <t xml:space="preserve">Andrew </t>
  </si>
  <si>
    <t>Walley</t>
  </si>
  <si>
    <t>Cotton Abbots</t>
  </si>
  <si>
    <t>Gwiliam</t>
  </si>
  <si>
    <t>Givendale Head Farm</t>
  </si>
  <si>
    <t>Snainton</t>
  </si>
  <si>
    <t>Scarborough</t>
  </si>
  <si>
    <t>01723 859271</t>
  </si>
  <si>
    <t>Thompson</t>
  </si>
  <si>
    <t>David</t>
  </si>
  <si>
    <t>SUBTOTAL (COUNT)</t>
  </si>
  <si>
    <t>SUBTOTAL (SUM)</t>
  </si>
  <si>
    <t>clarkesonrecycling@ntlworld.com</t>
  </si>
  <si>
    <t>D&amp;A Scrivens and Sons</t>
  </si>
  <si>
    <t>PR106</t>
  </si>
  <si>
    <t>PR107-IV</t>
  </si>
  <si>
    <t>Category 3</t>
  </si>
  <si>
    <t>09/02113/CM</t>
  </si>
  <si>
    <t>07702 700950</t>
  </si>
  <si>
    <t>Flintshire County Council Waste Management Services</t>
  </si>
  <si>
    <t>PR245</t>
  </si>
  <si>
    <t>P/99/22/01079</t>
  </si>
  <si>
    <t>EPR/BP3298VK</t>
  </si>
  <si>
    <t xml:space="preserve">Greenfield Composting Facility, </t>
  </si>
  <si>
    <t xml:space="preserve">Area 2, Greenfield Business Park, </t>
  </si>
  <si>
    <t>CH8 7HJ</t>
  </si>
  <si>
    <t>Flintshire</t>
  </si>
  <si>
    <t>FCC-GF-0013</t>
  </si>
  <si>
    <t>Veolia ES (UK) Ltd South Downs</t>
  </si>
  <si>
    <t>PR242</t>
  </si>
  <si>
    <t>WD/457/CM</t>
  </si>
  <si>
    <t>EPR/AP3792EC</t>
  </si>
  <si>
    <t>01825 874100</t>
  </si>
  <si>
    <t>01825 874101</t>
  </si>
  <si>
    <t>The Woodland Centre</t>
  </si>
  <si>
    <t>Whitesmith</t>
  </si>
  <si>
    <t>BN8 6JB</t>
  </si>
  <si>
    <t>The Woodlands Center</t>
  </si>
  <si>
    <t xml:space="preserve">Whitesmith </t>
  </si>
  <si>
    <t>BN8 6JD</t>
  </si>
  <si>
    <t>VES-WC-0010</t>
  </si>
  <si>
    <t>VES-WC-0025</t>
  </si>
  <si>
    <t>Norfolk Environmental Waste Services Ltd</t>
  </si>
  <si>
    <t>PR268</t>
  </si>
  <si>
    <t>Green Waste, Domestic Waste</t>
  </si>
  <si>
    <t>C/5/2008/5012, C/5/2011/5004,</t>
  </si>
  <si>
    <t>EPR/BP3695VH</t>
  </si>
  <si>
    <t>Aerated Static Piles.In Vessel Composting</t>
  </si>
  <si>
    <t>Jenkins</t>
  </si>
  <si>
    <t>01603 734124</t>
  </si>
  <si>
    <t>07796 178345</t>
  </si>
  <si>
    <t>steve.jenkins@ncsgrp.co.uk</t>
  </si>
  <si>
    <t>Marsham Compost Facility</t>
  </si>
  <si>
    <t>Wood Farm</t>
  </si>
  <si>
    <t>Marsham</t>
  </si>
  <si>
    <t>NR10 5QQ</t>
  </si>
  <si>
    <t>NEW-MF-0030</t>
  </si>
  <si>
    <t xml:space="preserve">Applied to PAS 100:2011 </t>
  </si>
  <si>
    <t>suspended</t>
  </si>
  <si>
    <t>check</t>
  </si>
  <si>
    <t>Bryn Compost Limited</t>
  </si>
  <si>
    <t>Batch tunnels, then open air windrows</t>
  </si>
  <si>
    <t>In-vessel, then open air windrows</t>
  </si>
  <si>
    <t>PR111-B</t>
  </si>
  <si>
    <t>Exemption reference number</t>
  </si>
  <si>
    <t>Waste'</t>
  </si>
  <si>
    <t>Briddlesford Road</t>
  </si>
  <si>
    <t>West Lothian Recycling Limited</t>
  </si>
  <si>
    <t>Cumbria</t>
  </si>
  <si>
    <t>PR075</t>
  </si>
  <si>
    <t>01344 890919</t>
  </si>
  <si>
    <t>Gavin</t>
  </si>
  <si>
    <t>Bartlett</t>
  </si>
  <si>
    <t>Veolia Environmental Services</t>
  </si>
  <si>
    <t>Hampshire</t>
  </si>
  <si>
    <t>PR222</t>
  </si>
  <si>
    <t>Brian</t>
  </si>
  <si>
    <t>PR079</t>
  </si>
  <si>
    <t>PE28 3BS</t>
  </si>
  <si>
    <t>Lancashire</t>
  </si>
  <si>
    <t>Paul</t>
  </si>
  <si>
    <t>PR114</t>
  </si>
  <si>
    <t>Severn Waste Services Limited</t>
  </si>
  <si>
    <t>Ben</t>
  </si>
  <si>
    <t>Harry</t>
  </si>
  <si>
    <t>New Years Green Lane</t>
  </si>
  <si>
    <t>Harefield</t>
  </si>
  <si>
    <t>01895 634912</t>
  </si>
  <si>
    <t>Waters</t>
  </si>
  <si>
    <t>james.hodge@cumberlows.co.uk</t>
  </si>
  <si>
    <t>Cooper</t>
  </si>
  <si>
    <t>enquiries@wlcompost.co.uk</t>
  </si>
  <si>
    <t xml:space="preserve">Malcolm </t>
  </si>
  <si>
    <t>Lincolnshire</t>
  </si>
  <si>
    <t>George Whittaker &amp; Sons (Knutsford) Limited</t>
  </si>
  <si>
    <t>PR255</t>
  </si>
  <si>
    <t>C/2/2005/2003</t>
  </si>
  <si>
    <t>EAWML75200</t>
  </si>
  <si>
    <t>Courtney</t>
  </si>
  <si>
    <t>01553 772590</t>
  </si>
  <si>
    <t>07768 904988</t>
  </si>
  <si>
    <t>01553 775004</t>
  </si>
  <si>
    <t>courtney@greenworldsales.co.uk</t>
  </si>
  <si>
    <t>Estuary Farm</t>
  </si>
  <si>
    <t>Off Edward Benefer Way</t>
  </si>
  <si>
    <t>PE30 2HY</t>
  </si>
  <si>
    <t>GS-EF-0030</t>
  </si>
  <si>
    <t>GS-EF-0010</t>
  </si>
  <si>
    <t>21/2005</t>
  </si>
  <si>
    <t>EAWML75195</t>
  </si>
  <si>
    <t>Heathouse Estate, Stockbridge</t>
  </si>
  <si>
    <t>VES-CCF-0020</t>
  </si>
  <si>
    <t>SITA-ELL-0040</t>
  </si>
  <si>
    <t>Sandhills Composting Centre</t>
  </si>
  <si>
    <t>PPC/A/1026140</t>
  </si>
  <si>
    <t>To order</t>
  </si>
  <si>
    <t>97/02626/MINW</t>
  </si>
  <si>
    <t>Charlton Field Lane</t>
  </si>
  <si>
    <t xml:space="preserve"> Nr Keynsham</t>
  </si>
  <si>
    <t>BS31 2TN</t>
  </si>
  <si>
    <t>HOL-CFL-0040</t>
  </si>
  <si>
    <t>Angus Council</t>
  </si>
  <si>
    <t>PR408</t>
  </si>
  <si>
    <t>Green wastes comprising of commercial and industrial forestry, garden &amp; park garden wastes (botanical materials and untreated timber only) and additionally household botanical waste and untreated timber.</t>
  </si>
  <si>
    <t>PPC/A/1000120</t>
  </si>
  <si>
    <t>Rodger</t>
  </si>
  <si>
    <t>01241 435602</t>
  </si>
  <si>
    <t>01241 430773</t>
  </si>
  <si>
    <t>rodgerM@angus.gov.uk</t>
  </si>
  <si>
    <t>Restenneth Landfill &amp; Composting Site</t>
  </si>
  <si>
    <t>Montrose Road</t>
  </si>
  <si>
    <t>Forfar</t>
  </si>
  <si>
    <t>DD8 2SZ</t>
  </si>
  <si>
    <t>AC-RLCS-0020</t>
  </si>
  <si>
    <t>N/A</t>
  </si>
  <si>
    <t>Wooton Bassett</t>
  </si>
  <si>
    <t>SN4 8DW</t>
  </si>
  <si>
    <t>Gwynedd County Council</t>
  </si>
  <si>
    <t>PR178</t>
  </si>
  <si>
    <t>Kitchen and green waste</t>
  </si>
  <si>
    <t>Edwards</t>
  </si>
  <si>
    <t>01286 677080</t>
  </si>
  <si>
    <t>01286 677081</t>
  </si>
  <si>
    <t>stevenedwards@gwynedd.gov.uk</t>
  </si>
  <si>
    <t>LL46 2UW</t>
  </si>
  <si>
    <t>Ffriddrasus IVC</t>
  </si>
  <si>
    <t>Morfa Road</t>
  </si>
  <si>
    <t>Harlech</t>
  </si>
  <si>
    <t>Gwynedd</t>
  </si>
  <si>
    <t>GC-FL-0040</t>
  </si>
  <si>
    <t>PR179</t>
  </si>
  <si>
    <t>WML/L/1038344</t>
  </si>
  <si>
    <t>Drylaw Hill Farm</t>
  </si>
  <si>
    <t>East Linton</t>
  </si>
  <si>
    <t>Linton</t>
  </si>
  <si>
    <t>EH40 3AZ</t>
  </si>
  <si>
    <t>A Broster Ltd - Diggle Farm</t>
  </si>
  <si>
    <t>PR181</t>
  </si>
  <si>
    <t>Diggle Green Farm</t>
  </si>
  <si>
    <t>Walton Lane, Culcheth</t>
  </si>
  <si>
    <t>Warrington</t>
  </si>
  <si>
    <t>WA3 4BD</t>
  </si>
  <si>
    <t>PR182</t>
  </si>
  <si>
    <t>Collected green waste</t>
  </si>
  <si>
    <t>Albion Lane</t>
  </si>
  <si>
    <t>Willerby</t>
  </si>
  <si>
    <t>Landau</t>
  </si>
  <si>
    <t>East Yorkshire</t>
  </si>
  <si>
    <t>Not avaliable</t>
  </si>
  <si>
    <t>BIO-AL-0020</t>
  </si>
  <si>
    <t>BIO-AL-0010</t>
  </si>
  <si>
    <t>Binn Skips Ltd</t>
  </si>
  <si>
    <t>PR183</t>
  </si>
  <si>
    <t>01577 830833</t>
  </si>
  <si>
    <t>07850 927859</t>
  </si>
  <si>
    <t>01577 830488</t>
  </si>
  <si>
    <t>Perthsire</t>
  </si>
  <si>
    <t>M &amp; DI Kemp &amp; Sons</t>
  </si>
  <si>
    <t>PR184</t>
  </si>
  <si>
    <t>Green Waste, Catering Waste</t>
  </si>
  <si>
    <t>06/00506/FULM</t>
  </si>
  <si>
    <t>EA / WML 43684</t>
  </si>
  <si>
    <t>01405 818877</t>
  </si>
  <si>
    <t>07968 046876</t>
  </si>
  <si>
    <t xml:space="preserve">wj.mackintosh@btconnect.com </t>
  </si>
  <si>
    <t>Sandtoft Road, Hatfield</t>
  </si>
  <si>
    <t>Lynda</t>
  </si>
  <si>
    <t>07773 364892</t>
  </si>
  <si>
    <t>BHR-BHF-0030</t>
  </si>
  <si>
    <t>TEG Energy Ltd</t>
  </si>
  <si>
    <t>EAWML 75192</t>
  </si>
  <si>
    <t>Simon.meakin@theteggroup.plc.uk</t>
  </si>
  <si>
    <t>PAU-CC-SE-91-1658-R2 / SE-94-113-R2</t>
  </si>
  <si>
    <t>P/09-44</t>
  </si>
  <si>
    <t>LL55 1AT</t>
  </si>
  <si>
    <t xml:space="preserve">01/00857;  DC/05/09124/STVAR/STRAT;DC/08/00197/STPLF/STRAT; 
DC/09/04909/STPLF/STRAT
01/00857;  DC/05/09124/STVAR/STRAT;DC/08/00197/STPLF/STRAT; 
DC/09/04909/STPLF/STRAT
</t>
  </si>
  <si>
    <t>EAWML 65512</t>
  </si>
  <si>
    <t>ORM North Norfolk Ltd</t>
  </si>
  <si>
    <t>PR199</t>
  </si>
  <si>
    <t>28/587/0023/ABP/CMP</t>
  </si>
  <si>
    <t>C/1/2002/1004</t>
  </si>
  <si>
    <t>Parsons</t>
  </si>
  <si>
    <t>ORM-SF-0040</t>
  </si>
  <si>
    <t>S/00226/08/CW</t>
  </si>
  <si>
    <t>EAWML100400</t>
  </si>
  <si>
    <t>Jeremy</t>
  </si>
  <si>
    <t>Kemp</t>
  </si>
  <si>
    <t>01759 318249</t>
  </si>
  <si>
    <t>07703 220425</t>
  </si>
  <si>
    <t>01759 319041</t>
  </si>
  <si>
    <t>Ryedale Farm</t>
  </si>
  <si>
    <t>Melbourne</t>
  </si>
  <si>
    <t>York</t>
  </si>
  <si>
    <t>YO42 4ST</t>
  </si>
  <si>
    <t xml:space="preserve">jezakemp@hotmail.com  </t>
  </si>
  <si>
    <t>MDK-RF-0010</t>
  </si>
  <si>
    <t>MDK-RF-0025</t>
  </si>
  <si>
    <t>Michael</t>
  </si>
  <si>
    <t>WRG-GCF-0020</t>
  </si>
  <si>
    <t>AV-AC-0040</t>
  </si>
  <si>
    <t>Latest updates from Certification bodies:</t>
  </si>
  <si>
    <t>Last update NSF-CMI:</t>
  </si>
  <si>
    <t>LEGENDA COLOURS</t>
  </si>
  <si>
    <t>Bio Waste &amp; Green Waste from Domestic/district collections</t>
  </si>
  <si>
    <t>44/763/8018 ABP/CMP</t>
  </si>
  <si>
    <t>Forth Resource Management Ltd - Todhills Farm</t>
  </si>
  <si>
    <t>Kerbside, parks &amp; landscape green waste</t>
  </si>
  <si>
    <t>09/00681/FUL</t>
  </si>
  <si>
    <t>WML/L/1038064</t>
  </si>
  <si>
    <t>07971 406 035</t>
  </si>
  <si>
    <t xml:space="preserve">Ridham </t>
  </si>
  <si>
    <t>Green/woody plant materials &amp; vegetable waste</t>
  </si>
  <si>
    <t>Green/woody plant materials &amp; farm yard manures</t>
  </si>
  <si>
    <t xml:space="preserve">Fitzpatrick </t>
  </si>
  <si>
    <t xml:space="preserve">01327 706 231 </t>
  </si>
  <si>
    <t>Richard.Lynas@sita.co.uk</t>
  </si>
  <si>
    <t xml:space="preserve">Richard </t>
  </si>
  <si>
    <t>Lynas</t>
  </si>
  <si>
    <t>Phone: +44 (0) 7972 004790</t>
  </si>
  <si>
    <t>jonathan.jones@ameycespa.com</t>
  </si>
  <si>
    <t>Warwickshire</t>
  </si>
  <si>
    <t>Buntingford</t>
  </si>
  <si>
    <t>England</t>
  </si>
  <si>
    <t>South East of England</t>
  </si>
  <si>
    <t>Yorkshire</t>
  </si>
  <si>
    <t>South West of England</t>
  </si>
  <si>
    <t>Composting site address</t>
  </si>
  <si>
    <t>S2 1UH</t>
  </si>
  <si>
    <t>07811 242687</t>
  </si>
  <si>
    <t>01142 706271</t>
  </si>
  <si>
    <t>Soil Improver</t>
  </si>
  <si>
    <t>Northamptonshire</t>
  </si>
  <si>
    <t>ESS/06/07EPF</t>
  </si>
  <si>
    <t>EAWML100262</t>
  </si>
  <si>
    <t>Chipping Norton</t>
  </si>
  <si>
    <t>Cambridge</t>
  </si>
  <si>
    <t>CB5 9PG</t>
  </si>
  <si>
    <t>01223 861010</t>
  </si>
  <si>
    <t>Jonathan</t>
  </si>
  <si>
    <t>OX7 5TH</t>
  </si>
  <si>
    <t>PR024</t>
  </si>
  <si>
    <t>mark@carbonearth.co.uk</t>
  </si>
  <si>
    <t xml:space="preserve">Open air turned windrow </t>
  </si>
  <si>
    <t>Ardley Compost site</t>
  </si>
  <si>
    <t>Ashgrove Farm</t>
  </si>
  <si>
    <t>Helmdon Composting stie, Blackpits Recycling Centre</t>
  </si>
  <si>
    <t xml:space="preserve">Off B4525, Helmdon </t>
  </si>
  <si>
    <t>Nothamptonshire</t>
  </si>
  <si>
    <t xml:space="preserve">Boxon Composting Company </t>
  </si>
  <si>
    <t>07753 786200</t>
  </si>
  <si>
    <t>Additional grade II - particle size to (mm):</t>
  </si>
  <si>
    <t>01702 216766</t>
  </si>
  <si>
    <t>Clarkson Recycling</t>
  </si>
  <si>
    <t>Wells Road</t>
  </si>
  <si>
    <t>Rigby</t>
  </si>
  <si>
    <t xml:space="preserve">Lincolnshire </t>
  </si>
  <si>
    <t>Growing medium ingredient</t>
  </si>
  <si>
    <t>PR4 4JX</t>
  </si>
  <si>
    <t>07986 971668</t>
  </si>
  <si>
    <t>mwebster@viridor-waste.co.uk</t>
  </si>
  <si>
    <t xml:space="preserve">Dave </t>
  </si>
  <si>
    <t>Morris</t>
  </si>
  <si>
    <t>Waverton</t>
  </si>
  <si>
    <t>CH3 7PH</t>
  </si>
  <si>
    <t xml:space="preserve">info@vitalearth.tv </t>
  </si>
  <si>
    <t>Benimons Road, A26</t>
  </si>
  <si>
    <t>BN8 6JX</t>
  </si>
  <si>
    <t>0115 9302910</t>
  </si>
  <si>
    <t>PSC/C962</t>
  </si>
  <si>
    <t>recycle@stantonrecycling.co.uk</t>
  </si>
  <si>
    <t>The Old Ironworks</t>
  </si>
  <si>
    <t>Ilkeston</t>
  </si>
  <si>
    <t>Derbyshire</t>
  </si>
  <si>
    <t>Approved under National ABP regs
Catering waste meat included
Category 3</t>
  </si>
  <si>
    <t xml:space="preserve">Turned continuous block </t>
  </si>
  <si>
    <t>RE &amp; SE Gwilliam  T/A Gwilliam Recycling</t>
  </si>
  <si>
    <t>DN9 3DU</t>
  </si>
  <si>
    <t>8/2001/351</t>
  </si>
  <si>
    <t>WML23545</t>
  </si>
  <si>
    <t>Rebecca</t>
  </si>
  <si>
    <t>rebecca.jones@thisiseco.co.uk</t>
  </si>
  <si>
    <t>Stuart</t>
  </si>
  <si>
    <t>Staffordshire</t>
  </si>
  <si>
    <t>Northumberland</t>
  </si>
  <si>
    <t>01244 301887</t>
  </si>
  <si>
    <t>Hughes</t>
  </si>
  <si>
    <t>PR006</t>
  </si>
  <si>
    <t>Menai Bridge</t>
  </si>
  <si>
    <t>LL59 5RY</t>
  </si>
  <si>
    <t>01248 715145</t>
  </si>
  <si>
    <t>01248 714536</t>
  </si>
  <si>
    <t>Alwyn</t>
  </si>
  <si>
    <t>01248 713313</t>
  </si>
  <si>
    <t>Anglesey</t>
  </si>
  <si>
    <t>PR240</t>
  </si>
  <si>
    <t>New Earth Solutions Ltd</t>
  </si>
  <si>
    <t>Additional grade I - certification code</t>
  </si>
  <si>
    <t>Batch tunnels, then open air windrow</t>
  </si>
  <si>
    <t>Compton Basset</t>
  </si>
  <si>
    <t>Near Calne</t>
  </si>
  <si>
    <t>ML11 9TG</t>
  </si>
  <si>
    <t>Suffolk</t>
  </si>
  <si>
    <t>PR072</t>
  </si>
  <si>
    <t>West Malling</t>
  </si>
  <si>
    <t>ME19 4PN</t>
  </si>
  <si>
    <t>01227 826305</t>
  </si>
  <si>
    <t>01227 826310</t>
  </si>
  <si>
    <t>Wbuchan@viridor.co.uk</t>
  </si>
  <si>
    <t>Stanton Recycling</t>
  </si>
  <si>
    <t>PR244</t>
  </si>
  <si>
    <t xml:space="preserve">Alan </t>
  </si>
  <si>
    <t>Cook</t>
  </si>
  <si>
    <t>Nant-y-caws Landfill Site</t>
  </si>
  <si>
    <t>Llanddarog Road</t>
  </si>
  <si>
    <t>1609 672826</t>
  </si>
  <si>
    <t>Freeland Horticulture Ltd</t>
  </si>
  <si>
    <t>Green and kicthen waste</t>
  </si>
  <si>
    <t>Middlesex</t>
  </si>
  <si>
    <t>UB9 6LX</t>
  </si>
  <si>
    <t>robert.ainsworth4@btinternet.com</t>
  </si>
  <si>
    <t>Green/woody plant materials &amp; cardboard</t>
  </si>
  <si>
    <t>Green Waste - Kerbside Collection &amp; Civic Amenity Site &amp; paper/cardboard</t>
  </si>
  <si>
    <t>684 Old Dalkeith Road</t>
  </si>
  <si>
    <t>EH22 1RR</t>
  </si>
  <si>
    <t>FRM-TF-0010</t>
  </si>
  <si>
    <t>In vessel</t>
  </si>
  <si>
    <t>PR187</t>
  </si>
  <si>
    <t>john.frmrecycling.co.uk</t>
  </si>
  <si>
    <t>Dowlaw Farm</t>
  </si>
  <si>
    <t>Coldingham</t>
  </si>
  <si>
    <t>Eyemouth</t>
  </si>
  <si>
    <t>Berwick</t>
  </si>
  <si>
    <t>TD14 5TY</t>
  </si>
  <si>
    <t>PR188</t>
  </si>
  <si>
    <t>Chichester Road</t>
  </si>
  <si>
    <t>Waithlands</t>
  </si>
  <si>
    <t>OL16 2AU</t>
  </si>
  <si>
    <t>Griffiths</t>
  </si>
  <si>
    <t>Rochdale</t>
  </si>
  <si>
    <t>VGML-CR-0040</t>
  </si>
  <si>
    <t>PR189</t>
  </si>
  <si>
    <t>Green Waste &amp; Organic Horticultural Waste</t>
  </si>
  <si>
    <t>Not provided yet</t>
  </si>
  <si>
    <t>01942 417420</t>
  </si>
  <si>
    <t>Lodgewood Farm</t>
  </si>
  <si>
    <t>Red Hill Way</t>
  </si>
  <si>
    <t>TF2 9PD</t>
  </si>
  <si>
    <t>JML-LF-0012</t>
  </si>
  <si>
    <t xml:space="preserve">Natural World Products </t>
  </si>
  <si>
    <t>PR190</t>
  </si>
  <si>
    <t>Kerbside collected green waste &amp; catering waste &amp; source segreated green waste</t>
  </si>
  <si>
    <t>Glenside Quarry</t>
  </si>
  <si>
    <t>Dunmurray</t>
  </si>
  <si>
    <t>BT17 0LH</t>
  </si>
  <si>
    <t>Billy Bowie Special Projects Ltd</t>
  </si>
  <si>
    <t>PR191</t>
  </si>
  <si>
    <t>NSF-CMi</t>
  </si>
  <si>
    <t>ABP, Wood, Green Wastes</t>
  </si>
  <si>
    <t>WML/W/1023899</t>
  </si>
  <si>
    <t xml:space="preserve">In-Vessel </t>
  </si>
  <si>
    <t>Ralph</t>
  </si>
  <si>
    <t>Pottie</t>
  </si>
  <si>
    <t>01563 549049</t>
  </si>
  <si>
    <t>07788 101876</t>
  </si>
  <si>
    <t>01563 549949</t>
  </si>
  <si>
    <t>ralph@billybowietankers.co.uk</t>
  </si>
  <si>
    <t>Moorfield Industrial Estate</t>
  </si>
  <si>
    <t>Kilmarnock</t>
  </si>
  <si>
    <t xml:space="preserve">Ralph </t>
  </si>
  <si>
    <t>Ayrshire</t>
  </si>
  <si>
    <t>KA2 0BA</t>
  </si>
  <si>
    <t>Greencomp Ltd</t>
  </si>
  <si>
    <t>PR192</t>
  </si>
  <si>
    <t>EPR/CP3096LE</t>
  </si>
  <si>
    <t xml:space="preserve">Simon </t>
  </si>
  <si>
    <t>Stearn</t>
  </si>
  <si>
    <t>01953 603984</t>
  </si>
  <si>
    <t>01953 600745</t>
  </si>
  <si>
    <t>greencompltd@btconnect.com</t>
  </si>
  <si>
    <t>Wymondham</t>
  </si>
  <si>
    <t>Old Hethel Airfield</t>
  </si>
  <si>
    <t>Stanfield Road, Stanfield</t>
  </si>
  <si>
    <t>Norfolk</t>
  </si>
  <si>
    <t>NR8 9RL</t>
  </si>
  <si>
    <t>GCL-OHA-0040</t>
  </si>
  <si>
    <t>PR196</t>
  </si>
  <si>
    <t>PPC/E/20085</t>
  </si>
  <si>
    <t>Lower Melville Wood</t>
  </si>
  <si>
    <t>By Ladybank</t>
  </si>
  <si>
    <t>KY15 7LU</t>
  </si>
  <si>
    <t>Shrubbs Farm</t>
  </si>
  <si>
    <t>Edgefield</t>
  </si>
  <si>
    <t>NR24 2AT</t>
  </si>
  <si>
    <t>01434 602786</t>
  </si>
  <si>
    <t xml:space="preserve"> Alternative contact Graeme@whitemoss.co.uk .</t>
  </si>
  <si>
    <t>BA103</t>
  </si>
  <si>
    <t>EAWML10217</t>
  </si>
  <si>
    <t>Jordi</t>
  </si>
  <si>
    <t>Duran</t>
  </si>
  <si>
    <t>07788 183055</t>
  </si>
  <si>
    <t>Jordi.duran@veolia.co.uk</t>
  </si>
  <si>
    <t>TVN4491/2</t>
  </si>
  <si>
    <t>EPR/FP3696ZD</t>
  </si>
  <si>
    <t>WRG-DCF-0010</t>
  </si>
  <si>
    <t>TCP/02994/U-P/00130/98</t>
  </si>
  <si>
    <t>EAWML19992</t>
  </si>
  <si>
    <t>GCE-MR-0035</t>
  </si>
  <si>
    <t>Veolia ES West Berkshire</t>
  </si>
  <si>
    <t>PR263</t>
  </si>
  <si>
    <t>Green Waste, Food Waste</t>
  </si>
  <si>
    <t>09/02521/MINMAJ</t>
  </si>
  <si>
    <t>EPR/KP3694VW</t>
  </si>
  <si>
    <t>Padworth IWMF</t>
  </si>
  <si>
    <t>Padworth Lane</t>
  </si>
  <si>
    <t>Lower Padworth</t>
  </si>
  <si>
    <t>RG7 4HY</t>
  </si>
  <si>
    <t>VES-PL-0010</t>
  </si>
  <si>
    <t>A &amp; E Thompson</t>
  </si>
  <si>
    <t>PR264</t>
  </si>
  <si>
    <t>Green Waste, Domestic, Kerbside</t>
  </si>
  <si>
    <t>CMA/7/77</t>
  </si>
  <si>
    <t>EAWML66155</t>
  </si>
  <si>
    <t>Turned continuous block</t>
  </si>
  <si>
    <t>01429 838433</t>
  </si>
  <si>
    <t>07970 927719</t>
  </si>
  <si>
    <t>info@compost-uk.co.uk</t>
  </si>
  <si>
    <t>Embleton Old Hall</t>
  </si>
  <si>
    <t>Hurworth Burn</t>
  </si>
  <si>
    <t>Wingate</t>
  </si>
  <si>
    <t>TS28 5NX</t>
  </si>
  <si>
    <t>Murton Hall Farm</t>
  </si>
  <si>
    <t>Co Durham</t>
  </si>
  <si>
    <t>TS28 5NU</t>
  </si>
  <si>
    <t>AET-MHF-0035</t>
  </si>
  <si>
    <t>AET-MHF-0010</t>
  </si>
  <si>
    <t>3975/APP/2002/3026</t>
  </si>
  <si>
    <t>Alun</t>
  </si>
  <si>
    <t>Price</t>
  </si>
  <si>
    <t>07811 340769</t>
  </si>
  <si>
    <t>JC-PLS-0020</t>
  </si>
  <si>
    <t>Green waste, flowers, fruit, vegetables and cardboard</t>
  </si>
  <si>
    <t>07966 670239</t>
  </si>
  <si>
    <t>Spalding Road, Crowland</t>
  </si>
  <si>
    <t>Kerbside collections and Civic amenity green waste</t>
  </si>
  <si>
    <t xml:space="preserve">ORL-DF-0020  </t>
  </si>
  <si>
    <t>B &amp; B Contractors Ltd</t>
  </si>
  <si>
    <t>PR198</t>
  </si>
  <si>
    <t>Parks and garden waste</t>
  </si>
  <si>
    <t>00/00420/CN</t>
  </si>
  <si>
    <t>NCC/051872/2010</t>
  </si>
  <si>
    <t>01822 834109</t>
  </si>
  <si>
    <t>07974 980867</t>
  </si>
  <si>
    <t>Tamar Ridge Farm</t>
  </si>
  <si>
    <t>Cox Park</t>
  </si>
  <si>
    <t>Gunnislake</t>
  </si>
  <si>
    <t>PL18 9BC</t>
  </si>
  <si>
    <t>Trerule Farm</t>
  </si>
  <si>
    <t>Trerulefoot</t>
  </si>
  <si>
    <t>Saltash</t>
  </si>
  <si>
    <t>PL12 5BL</t>
  </si>
  <si>
    <t>BB-TF-0040</t>
  </si>
  <si>
    <t>Barr Environmental Ltd</t>
  </si>
  <si>
    <t>PR424</t>
  </si>
  <si>
    <t>PPC/W/0020019</t>
  </si>
  <si>
    <t>Hector</t>
  </si>
  <si>
    <t xml:space="preserve">MacAlister </t>
  </si>
  <si>
    <t>01290 426131</t>
  </si>
  <si>
    <t>07976 340475</t>
  </si>
  <si>
    <t>Hector.macalister@barr-environmental.co.uk</t>
  </si>
  <si>
    <t>Killoch</t>
  </si>
  <si>
    <t>Ochiltree</t>
  </si>
  <si>
    <t>Cumnock, Scotland</t>
  </si>
  <si>
    <t>KA18 2RL</t>
  </si>
  <si>
    <t>Garlaff Landfill Site</t>
  </si>
  <si>
    <t>Shares Road</t>
  </si>
  <si>
    <t>Cumnock</t>
  </si>
  <si>
    <t>KA18 2RB</t>
  </si>
  <si>
    <t>BEL-GLS-0025</t>
  </si>
  <si>
    <t>07956 300699</t>
  </si>
  <si>
    <t>john@wastewise.co.uk</t>
  </si>
  <si>
    <t>VEL-BR-1040</t>
  </si>
  <si>
    <t>VE-RL-0030</t>
  </si>
  <si>
    <t>NES-BF-0020</t>
  </si>
  <si>
    <t>0845 602 7626</t>
  </si>
  <si>
    <t>07795 624 608</t>
  </si>
  <si>
    <t>01933 770159</t>
  </si>
  <si>
    <t>3 Burystead Road</t>
  </si>
  <si>
    <t>NN81AH</t>
  </si>
  <si>
    <t>DECR-DEF-0020</t>
  </si>
  <si>
    <t>Daniel</t>
  </si>
  <si>
    <t>daniel.murray@nwp-recycle.com</t>
  </si>
  <si>
    <t>32 Glenside Road</t>
  </si>
  <si>
    <t>NWP-GQ-0010</t>
  </si>
  <si>
    <t>buchleyecocentre@hotmail.co.uk</t>
  </si>
  <si>
    <t>2 Jubilee Gardens</t>
  </si>
  <si>
    <t>G61 2R</t>
  </si>
  <si>
    <t>ryedale1@btconnect.com</t>
  </si>
  <si>
    <t>ERP/TP3396ZM</t>
  </si>
  <si>
    <t>Cat 3 meat including catering waste</t>
  </si>
  <si>
    <t>H/5003/06/CW</t>
  </si>
  <si>
    <t>EAWML75098</t>
  </si>
  <si>
    <t>Shiraz</t>
  </si>
  <si>
    <t>Ameer</t>
  </si>
  <si>
    <t>01487 849840</t>
  </si>
  <si>
    <t>07767 310536</t>
  </si>
  <si>
    <t>01487 849839</t>
  </si>
  <si>
    <t>shiraz.ameer@envar.co.uk</t>
  </si>
  <si>
    <t>EL-TH-0010</t>
  </si>
  <si>
    <t>FCC Environment (Previously Waste Recycling Group Ltd)</t>
  </si>
  <si>
    <t>Greenfield</t>
  </si>
  <si>
    <t>01959565054</t>
  </si>
  <si>
    <t>07827954238</t>
  </si>
  <si>
    <t>richard.greenfield@wrg.co.uk</t>
  </si>
  <si>
    <t>Jeff</t>
  </si>
  <si>
    <t xml:space="preserve">Havvock </t>
  </si>
  <si>
    <t xml:space="preserve">jeff@hinton-organics.com </t>
  </si>
  <si>
    <t>NPL-SCCW-0020</t>
  </si>
  <si>
    <t>SITA-KBW-0005</t>
  </si>
  <si>
    <t>Additional grade III- particle size from (mm):</t>
  </si>
  <si>
    <t>Additional grade III- particle size to (mm):</t>
  </si>
  <si>
    <t>Additional grade III certification code</t>
  </si>
  <si>
    <t>Additional grade III certification date</t>
  </si>
  <si>
    <t xml:space="preserve">Additional grade III tonnes of compost grade per annum </t>
  </si>
  <si>
    <t>Additional grade III product type</t>
  </si>
  <si>
    <t>Additional grade III bagged (Y/N)</t>
  </si>
  <si>
    <t>Additional grade III additional specification adhered to</t>
  </si>
  <si>
    <t xml:space="preserve">Additonal grade III  to be applied to agriculture or soil-field grown-horticulture during the period of assessment </t>
  </si>
  <si>
    <t>SITA-DBW-0040</t>
  </si>
  <si>
    <t>The Green Waste Company</t>
  </si>
  <si>
    <t>PR011</t>
  </si>
  <si>
    <t>CC/P/02/W/002(P117(2)</t>
  </si>
  <si>
    <t>EAWML 20102</t>
  </si>
  <si>
    <t>Turned continuous blocks</t>
  </si>
  <si>
    <t>Richards</t>
  </si>
  <si>
    <t>01736 752393</t>
  </si>
  <si>
    <t>007968 113419</t>
  </si>
  <si>
    <t>01736 753393</t>
  </si>
  <si>
    <t xml:space="preserve">info@greenwastecompany.com </t>
  </si>
  <si>
    <t>Felicity</t>
  </si>
  <si>
    <t>01736 740400</t>
  </si>
  <si>
    <t>07968 113419</t>
  </si>
  <si>
    <t>info@greenwastecompany.com</t>
  </si>
  <si>
    <t>Downs Farm Limited</t>
  </si>
  <si>
    <t>Splattenridden</t>
  </si>
  <si>
    <t>Hayle</t>
  </si>
  <si>
    <t>TR27 6LH</t>
  </si>
  <si>
    <t>SITA-GWC-0020</t>
  </si>
  <si>
    <t>Temporary certificate granted to 10/08/12</t>
  </si>
  <si>
    <t>WMH-PR-1025</t>
  </si>
  <si>
    <t>WMH-PR-2540</t>
  </si>
  <si>
    <t>CWM Environmental Ltd</t>
  </si>
  <si>
    <t xml:space="preserve">KPI 2 (MONTHS). Cell is red if certificate is expired for &gt; 2 months </t>
  </si>
  <si>
    <t>Independent Sampling (YES/NO)</t>
  </si>
  <si>
    <t>NO</t>
  </si>
  <si>
    <t>SWH-DCF-0020</t>
  </si>
  <si>
    <t xml:space="preserve">2007/2450 </t>
  </si>
  <si>
    <t xml:space="preserve">Berkswell Quarry </t>
  </si>
  <si>
    <t>Green waste, organic sludge, vegetable waste</t>
  </si>
  <si>
    <t>Green/woody plant materials &amp;  sludge &amp; vegetable waste</t>
  </si>
  <si>
    <t>Open air turned windrow/Aerated static piles/turned continious blocks</t>
  </si>
  <si>
    <t>07887874543</t>
  </si>
  <si>
    <t>01670 811094</t>
  </si>
  <si>
    <t>Jeremie.Verdier@veolia.co.uk</t>
  </si>
  <si>
    <t>kerry.love@scottishwater.co.uk.</t>
  </si>
  <si>
    <t>TG/99/2588</t>
  </si>
  <si>
    <t>EAWML10120</t>
  </si>
  <si>
    <t>Tangmere Composting Facility</t>
  </si>
  <si>
    <t>City Field Industrial Estate</t>
  </si>
  <si>
    <t>Tangmere</t>
  </si>
  <si>
    <t>PO20 2FP</t>
  </si>
  <si>
    <t>Soil conditioner/Mulch</t>
  </si>
  <si>
    <t>Soil improver/Turf Dressing</t>
  </si>
  <si>
    <t>Morgan</t>
  </si>
  <si>
    <t>Davies</t>
  </si>
  <si>
    <t>morgan@woodhorngroup.co.uk</t>
  </si>
  <si>
    <t>golden_glasgow@hotmail.com</t>
  </si>
  <si>
    <t>enqs@wlstraughan.co.uk</t>
  </si>
  <si>
    <t>01670 827230</t>
  </si>
  <si>
    <t>07860 449 189</t>
  </si>
  <si>
    <t>07860 499 189</t>
  </si>
  <si>
    <t xml:space="preserve">01670 827230 </t>
  </si>
  <si>
    <t>Growing-Beds Recycling Services Ltd</t>
  </si>
  <si>
    <t>PR247</t>
  </si>
  <si>
    <t>BC/CM/2004/12</t>
  </si>
  <si>
    <t>EPR/GP3793LL</t>
  </si>
  <si>
    <t>Evans</t>
  </si>
  <si>
    <t>01234 772226</t>
  </si>
  <si>
    <t>07843 562305</t>
  </si>
  <si>
    <t>01234 771725</t>
  </si>
  <si>
    <t>mark@growing-beds.co.uk</t>
  </si>
  <si>
    <t>Ravensden House</t>
  </si>
  <si>
    <t>Wood End, Ravensden</t>
  </si>
  <si>
    <t>MK44 2RS</t>
  </si>
  <si>
    <t>The Organics Recycling Facility</t>
  </si>
  <si>
    <t>Sunderland Hill, Kimbolton Road</t>
  </si>
  <si>
    <t>MK44 2SR</t>
  </si>
  <si>
    <t>GBR-SH-0030</t>
  </si>
  <si>
    <t>GBR-SH-0010</t>
  </si>
  <si>
    <t>HWS-PF-0016</t>
  </si>
  <si>
    <t>VES-HW-0010</t>
  </si>
  <si>
    <t xml:space="preserve">soil improver </t>
  </si>
  <si>
    <t>Withdrawn</t>
  </si>
  <si>
    <t>EAWML 23769</t>
  </si>
  <si>
    <t>07971 093020</t>
  </si>
  <si>
    <t>07875 745563</t>
  </si>
  <si>
    <t xml:space="preserve">Soil Improver </t>
  </si>
  <si>
    <t>SWH-DCF-0010</t>
  </si>
  <si>
    <t>PR425</t>
  </si>
  <si>
    <t xml:space="preserve">Meat included </t>
  </si>
  <si>
    <t>CD1/0805/92</t>
  </si>
  <si>
    <t>EAWML 43732</t>
  </si>
  <si>
    <t>SP3495VQ/EAWML105139</t>
  </si>
  <si>
    <t>07972 004790</t>
  </si>
  <si>
    <t>Richard.lynas@sita.co.uk</t>
  </si>
  <si>
    <t>Waterswallows IWMF, Waterswallows Ind Est</t>
  </si>
  <si>
    <t>Waterswallows Road</t>
  </si>
  <si>
    <t>Buxton</t>
  </si>
  <si>
    <t>SK17 7JB</t>
  </si>
  <si>
    <t>07766 245112</t>
  </si>
  <si>
    <t>Esther.Craister@sita.co.uk</t>
  </si>
  <si>
    <t>West Sleekburn Ind Est</t>
  </si>
  <si>
    <t>NE22 7LQ</t>
  </si>
  <si>
    <t>SITA-WSS-0025</t>
  </si>
  <si>
    <t>Waterswallows</t>
  </si>
  <si>
    <t xml:space="preserve">Sita UK LTD </t>
  </si>
  <si>
    <t>The Highland Council</t>
  </si>
  <si>
    <t>PR269</t>
  </si>
  <si>
    <t>EU Waste code 20 02 01</t>
  </si>
  <si>
    <t>IN/1983/720</t>
  </si>
  <si>
    <t>WML/N/50036</t>
  </si>
  <si>
    <t>Ewan</t>
  </si>
  <si>
    <t>Huc</t>
  </si>
  <si>
    <t>01349 868657</t>
  </si>
  <si>
    <t>01349 868594</t>
  </si>
  <si>
    <t>ewan.huc@highland.gov.uk</t>
  </si>
  <si>
    <t>Waste Management Team, SEC Services</t>
  </si>
  <si>
    <t>Ross House, High Street</t>
  </si>
  <si>
    <t>Dingwall</t>
  </si>
  <si>
    <t>IV15 9RY</t>
  </si>
  <si>
    <t>Longman Landfill Site</t>
  </si>
  <si>
    <t>Harbour Road</t>
  </si>
  <si>
    <t>Inverness</t>
  </si>
  <si>
    <t>Highland</t>
  </si>
  <si>
    <t>IV1 1FF</t>
  </si>
  <si>
    <t>HC-LLS-0040</t>
  </si>
  <si>
    <t xml:space="preserve">PR116 </t>
  </si>
  <si>
    <t>LEGENDA CERTIFICATION STATUS</t>
  </si>
  <si>
    <t>Status shown</t>
  </si>
  <si>
    <t>Compost status</t>
  </si>
  <si>
    <t>Up to 2 month time to address any outstanding non-compliance issues.</t>
  </si>
  <si>
    <t>Reasons</t>
  </si>
  <si>
    <t>Applied (to PAS 100:2011, or to PAS 100:2001 &amp; CQP)</t>
  </si>
  <si>
    <t>Certificate yet to be issued. Compost should not be dispatched as CQP conforming (waste)</t>
  </si>
  <si>
    <t>Certified (to PAS 100:2011, or to PAS 100:2001 &amp; CQP)</t>
  </si>
  <si>
    <t>Valid certificate = Compost can be dispatched as CQP conforming</t>
  </si>
  <si>
    <t>NA</t>
  </si>
  <si>
    <t>Certificate suspended</t>
  </si>
  <si>
    <t>Certificate not valid = Compost shall not be dispatched as CQP conforming (waste)</t>
  </si>
  <si>
    <t>Certificate expired</t>
  </si>
  <si>
    <t>Certificated expired for&gt;2 months; sham recovery; failure to pay CB fees within 35 days from payment due date (the  producer shall start again to obtain evidence of compliance).</t>
  </si>
  <si>
    <t>temporary certificate</t>
  </si>
  <si>
    <t>Sibley</t>
  </si>
  <si>
    <t>07894 930991</t>
  </si>
  <si>
    <t>andy.sibley@tamar-energy.com</t>
  </si>
  <si>
    <t>Tamar Organics (part of Tamar Energy)</t>
  </si>
  <si>
    <t>Scoonie Park</t>
  </si>
  <si>
    <t>Leven</t>
  </si>
  <si>
    <t>KY8 4DT</t>
  </si>
  <si>
    <t>Greenaway Green Waste Services</t>
  </si>
  <si>
    <t>PR271</t>
  </si>
  <si>
    <t>Segregated Green Waste</t>
  </si>
  <si>
    <t>(E)N171/1803/07</t>
  </si>
  <si>
    <t>EPR/3590/VA</t>
  </si>
  <si>
    <t>Joy</t>
  </si>
  <si>
    <t>Ashe</t>
  </si>
  <si>
    <t>01507 451748</t>
  </si>
  <si>
    <t>07924 329777</t>
  </si>
  <si>
    <t>green_away@btinternet.com</t>
  </si>
  <si>
    <t>Long Acres, The Green</t>
  </si>
  <si>
    <t>Strubby</t>
  </si>
  <si>
    <t>Alford</t>
  </si>
  <si>
    <t>LN13 0LW</t>
  </si>
  <si>
    <t>GGW-LA-0025</t>
  </si>
  <si>
    <t>PR272</t>
  </si>
  <si>
    <t>NCC/E/GRE336</t>
  </si>
  <si>
    <t>Off Honey Pot Lane</t>
  </si>
  <si>
    <t>Colsterworth</t>
  </si>
  <si>
    <t>Grantham</t>
  </si>
  <si>
    <t>NG33 5LY</t>
  </si>
  <si>
    <t>GS-HPL-0030</t>
  </si>
  <si>
    <t>James Heyes &amp; Sons</t>
  </si>
  <si>
    <t>P/2004/1442</t>
  </si>
  <si>
    <t>EAWML/50394</t>
  </si>
  <si>
    <t>Heyes</t>
  </si>
  <si>
    <t>01744 884711</t>
  </si>
  <si>
    <t>07970 991139</t>
  </si>
  <si>
    <t>01744 884774</t>
  </si>
  <si>
    <t>mossborough.hall@ukgateway.net</t>
  </si>
  <si>
    <t>Mossborough Hall</t>
  </si>
  <si>
    <t xml:space="preserve">Rainford </t>
  </si>
  <si>
    <t>St Helens</t>
  </si>
  <si>
    <t>Merseyside</t>
  </si>
  <si>
    <t>WA11 7JE</t>
  </si>
  <si>
    <t>JH-MH-0040</t>
  </si>
  <si>
    <t>CW3/1204/172</t>
  </si>
  <si>
    <t>tom.bateson@londonwaste.co.uk</t>
  </si>
  <si>
    <t>Temporary certificate</t>
  </si>
  <si>
    <t>PR200</t>
  </si>
  <si>
    <t>renewal docs rec'd 19/11/12</t>
  </si>
  <si>
    <t>Rikki</t>
  </si>
  <si>
    <t>07825 282 582</t>
  </si>
  <si>
    <t>GoodwinR@angus.gov.uk</t>
  </si>
  <si>
    <t>Audit booked for 13/12/12</t>
  </si>
  <si>
    <t>renewal rec'd 12/12/12</t>
  </si>
  <si>
    <t>Stream</t>
  </si>
  <si>
    <t>renewal docs rec'd 15/12/12</t>
  </si>
  <si>
    <t>renewal documents rec'd 27/11/12</t>
  </si>
  <si>
    <t>EPR/XP349FV</t>
  </si>
  <si>
    <t>JML-HBINV-0010</t>
  </si>
  <si>
    <t>91 Moy Road</t>
  </si>
  <si>
    <t>Portadown</t>
  </si>
  <si>
    <t>County Armagh, Ireland</t>
  </si>
  <si>
    <t>BT62 1QW</t>
  </si>
  <si>
    <t>Newbourne Farm Composting</t>
  </si>
  <si>
    <t>PR406</t>
  </si>
  <si>
    <t>new application, is with credit checks, need to pay in advance before booking audit</t>
  </si>
  <si>
    <t>Biodegredable, plant &amp; wood tissue</t>
  </si>
  <si>
    <t>10/96302</t>
  </si>
  <si>
    <t>QP3090VL</t>
  </si>
  <si>
    <t>HE5836ZP</t>
  </si>
  <si>
    <t>Turned continious blocks</t>
  </si>
  <si>
    <t>Rodney</t>
  </si>
  <si>
    <t>Hill</t>
  </si>
  <si>
    <t>01725 518673</t>
  </si>
  <si>
    <t>Rockbourne</t>
  </si>
  <si>
    <t>Fordingbridge, Hampshire</t>
  </si>
  <si>
    <t>SP6 3NT</t>
  </si>
  <si>
    <t>Fordingbridge</t>
  </si>
  <si>
    <t>NFC-NF-0040</t>
  </si>
  <si>
    <t>NFC-NF-0010</t>
  </si>
  <si>
    <t>Peter Upham</t>
  </si>
  <si>
    <t>Audit booked for 11/12/12, postponed by ORL, due to employees being sick, need more time, now booked for 30/01/13</t>
  </si>
  <si>
    <t xml:space="preserve">Change of details, name change from Hinton Organics to ReOrganics Ltd </t>
  </si>
  <si>
    <t>ReOrganics Ltd</t>
  </si>
  <si>
    <t xml:space="preserve">Leslie </t>
  </si>
  <si>
    <t>01373 834935</t>
  </si>
  <si>
    <t>ange.leslie@btinternet.com</t>
  </si>
  <si>
    <t>Audit done 21/11/12, NC evidence rec'd, PU to approve</t>
  </si>
  <si>
    <t>Food and Catering Waste, Green and kerbside Collections</t>
  </si>
  <si>
    <t>Kay</t>
  </si>
  <si>
    <t>07787 577033</t>
  </si>
  <si>
    <t>01244 301970</t>
  </si>
  <si>
    <t>steve.kay@fccenvironment.co.uk</t>
  </si>
  <si>
    <t>FCC Environment (UK) Ltd</t>
  </si>
  <si>
    <t>mike.hughes@fccenvironment.co.uk</t>
  </si>
  <si>
    <t>Gowy Compost Facility</t>
  </si>
  <si>
    <t>davejones@severnwaste.com</t>
  </si>
  <si>
    <t>renewal rec'd 17/12/12</t>
  </si>
  <si>
    <t>BOTH ADDITIONAL GRADES SUSPENDED DUE TO INVESTIGATION, 0-40 CANNOT BE DISPATCHED AS PAS100/CQP.  Renewal form rec'd 17/12/12</t>
  </si>
  <si>
    <t xml:space="preserve">NO 0-40MM CAN BE DISPATCHED AS PAS100/CQP DUE TO INVESTIGATION
</t>
  </si>
  <si>
    <t>Horsfall</t>
  </si>
  <si>
    <t>07826 879375</t>
  </si>
  <si>
    <t>nhorsfall@viridor.co.uk</t>
  </si>
  <si>
    <t>Cliff</t>
  </si>
  <si>
    <t>Norton</t>
  </si>
  <si>
    <t>07920 528540</t>
  </si>
  <si>
    <t>cnorton@viridor.co.uk</t>
  </si>
  <si>
    <t>TEMPORARY CERTIFICATE</t>
  </si>
  <si>
    <t>Expired/suspended processes</t>
  </si>
  <si>
    <t>selected</t>
  </si>
  <si>
    <t>renewal rec'd 23/01/13</t>
  </si>
  <si>
    <t>580/90</t>
  </si>
  <si>
    <t>EPR/DB3130RS</t>
  </si>
  <si>
    <t>CM-WAT-0040</t>
  </si>
  <si>
    <t>r.pottie@gmx.com</t>
  </si>
  <si>
    <t>BB-MIE-0025</t>
  </si>
  <si>
    <t>awaiting NC evidence</t>
  </si>
  <si>
    <t>Green waste, horse waste, garden waste</t>
  </si>
  <si>
    <t>12/0180/CCM</t>
  </si>
  <si>
    <t>CB/TN/5318EB</t>
  </si>
  <si>
    <t>GLR-LF-0030</t>
  </si>
  <si>
    <t>Soli conditioner</t>
  </si>
  <si>
    <t xml:space="preserve">Y </t>
  </si>
  <si>
    <t xml:space="preserve">renewal rec'd 24/01/13, late </t>
  </si>
  <si>
    <t>Wynne</t>
  </si>
  <si>
    <t>01363 82677</t>
  </si>
  <si>
    <t>07836 647199</t>
  </si>
  <si>
    <t>01363 82826</t>
  </si>
  <si>
    <t>david@agbag.co.uk</t>
  </si>
  <si>
    <t>Great Farm</t>
  </si>
  <si>
    <t>Saxthorpe</t>
  </si>
  <si>
    <t>Norwich, Norfolk</t>
  </si>
  <si>
    <t>NR11 7BX</t>
  </si>
  <si>
    <t>Zach</t>
  </si>
  <si>
    <t>07767 414391</t>
  </si>
  <si>
    <t>michelle@cjclee.co.uk</t>
  </si>
  <si>
    <t>Kerry</t>
  </si>
  <si>
    <t>Love</t>
  </si>
  <si>
    <t>Kerry.Love@scottishwaterhorizons.co.uk</t>
  </si>
  <si>
    <t>Kerry.Love@scottishwater.co.uk</t>
  </si>
  <si>
    <t>renewal docs rec'd 21/01/13</t>
  </si>
  <si>
    <t>06/01313/FUL</t>
  </si>
  <si>
    <t>DCO444455</t>
  </si>
  <si>
    <t xml:space="preserve">Cliff </t>
  </si>
  <si>
    <t>07920528540</t>
  </si>
  <si>
    <t>Bredbury Parkway</t>
  </si>
  <si>
    <t>07736374034</t>
  </si>
  <si>
    <t>rgriffiths@viridor.co.uk</t>
  </si>
  <si>
    <t>Eric</t>
  </si>
  <si>
    <t>Flint</t>
  </si>
  <si>
    <t>07739996722</t>
  </si>
  <si>
    <t>01424 205330</t>
  </si>
  <si>
    <t>AmeyCespa (East) Ltd</t>
  </si>
  <si>
    <t>PR203</t>
  </si>
  <si>
    <t xml:space="preserve">Household catering wastes, green wastes, compostable </t>
  </si>
  <si>
    <t>Graves</t>
  </si>
  <si>
    <t>07827 014740</t>
  </si>
  <si>
    <t>01223 861013</t>
  </si>
  <si>
    <t>martin.graves@ameycespa.com</t>
  </si>
  <si>
    <t>CB25 9PS</t>
  </si>
  <si>
    <t>ACIV-ER-0012</t>
  </si>
  <si>
    <t>01324 59042</t>
  </si>
  <si>
    <t>david@simproireland.com</t>
  </si>
  <si>
    <t>07875878338</t>
  </si>
  <si>
    <t>Danny.Mckenna@scottishwater.co.uk</t>
  </si>
  <si>
    <t>01352 701234</t>
  </si>
  <si>
    <t>On hold licence suspended</t>
  </si>
  <si>
    <t xml:space="preserve">Major non-compliance e.g. reported by the CB, AfOR or the regulator. </t>
  </si>
  <si>
    <t>Transfer from Cmi</t>
  </si>
  <si>
    <t>EPR/XP3298HV</t>
  </si>
  <si>
    <t>Woollett</t>
  </si>
  <si>
    <t>01233 820055</t>
  </si>
  <si>
    <t>07739 325373</t>
  </si>
  <si>
    <t>01233 820044</t>
  </si>
  <si>
    <t>jo.woollett@fgsagri.co.uk</t>
  </si>
  <si>
    <t>Stanforf Bridge Farm</t>
  </si>
  <si>
    <t>Station Road</t>
  </si>
  <si>
    <t>Pluckley</t>
  </si>
  <si>
    <t>TN27 0RU</t>
  </si>
  <si>
    <t>FGS-RR-0040</t>
  </si>
  <si>
    <t>PR270</t>
  </si>
  <si>
    <t>Applicant</t>
  </si>
  <si>
    <t>W/03733</t>
  </si>
  <si>
    <t>EAWML34278</t>
  </si>
  <si>
    <t>Nant-y-caws Composting Facility</t>
  </si>
  <si>
    <t>CWM-NC-0010</t>
  </si>
  <si>
    <t>YES - ROUND I</t>
  </si>
  <si>
    <t>YES - ROUND II</t>
  </si>
  <si>
    <t>YES - ROUND III</t>
  </si>
  <si>
    <t xml:space="preserve">YES - ROUND II </t>
  </si>
  <si>
    <t>mark.manley@newcastle.gov.uk</t>
  </si>
  <si>
    <t>Mayhew</t>
  </si>
  <si>
    <t>Cowbridge Compost Ltd</t>
  </si>
  <si>
    <t>PR274</t>
  </si>
  <si>
    <t>IVC2010/01277/FUL</t>
  </si>
  <si>
    <t>EPR/BP3095SR</t>
  </si>
  <si>
    <t>Open air, turned windrows In-vessel composting</t>
  </si>
  <si>
    <t>Hallett</t>
  </si>
  <si>
    <t>01446 772600</t>
  </si>
  <si>
    <t>mike@cowbridgecompost.com</t>
  </si>
  <si>
    <t>Penllyn Estates</t>
  </si>
  <si>
    <t>Cowbridge</t>
  </si>
  <si>
    <t>CF71 7FF</t>
  </si>
  <si>
    <t>Upham</t>
  </si>
  <si>
    <t>07891 929916</t>
  </si>
  <si>
    <t>peter.upham@walkerom.com</t>
  </si>
  <si>
    <t>Vale of Glamorgan</t>
  </si>
  <si>
    <t>CCL-PE-0030</t>
  </si>
  <si>
    <t>Land Network (North East Lincolnshire) Ltd</t>
  </si>
  <si>
    <t>PR275</t>
  </si>
  <si>
    <t>EPR/AP3290VE</t>
  </si>
  <si>
    <t>Open air turned windrows turned continious block</t>
  </si>
  <si>
    <t>Dobson</t>
  </si>
  <si>
    <t>01507 603904</t>
  </si>
  <si>
    <t>07970 080012</t>
  </si>
  <si>
    <t>chris@gbdobsonltd.co.uk</t>
  </si>
  <si>
    <t>Estate Office</t>
  </si>
  <si>
    <t>South Elkington</t>
  </si>
  <si>
    <t>Louth</t>
  </si>
  <si>
    <t>LN11 0RY</t>
  </si>
  <si>
    <t>Linford Wood, Churchtop Road</t>
  </si>
  <si>
    <t>LNE-LW-0040</t>
  </si>
  <si>
    <t>Withdrawn processes</t>
  </si>
  <si>
    <t>renewal docs rec'd 04/02/13</t>
  </si>
  <si>
    <t>renewal rec'd 27/02/13</t>
  </si>
  <si>
    <t>added additional grade 26/02/13</t>
  </si>
  <si>
    <t>ESL-CML-0030</t>
  </si>
  <si>
    <t>renewal rec'd 12/02/13</t>
  </si>
  <si>
    <t>renewal rec'd 05/02/13</t>
  </si>
  <si>
    <t>withdrawn</t>
  </si>
  <si>
    <t>renewal (total)</t>
  </si>
  <si>
    <t>renewal (no expired, no suspended &amp; no withdrawals)</t>
  </si>
  <si>
    <t>AC-RLCS-0010</t>
  </si>
  <si>
    <t>BAC-BL-0025</t>
  </si>
  <si>
    <t>awaiting NC evidence, chased 26/03/13</t>
  </si>
  <si>
    <t>renewal rec'd 13/03/13</t>
  </si>
  <si>
    <t>Halkett</t>
  </si>
  <si>
    <t>01382 432786</t>
  </si>
  <si>
    <t>jeff.halkett@dundeecity.gov.uk</t>
  </si>
  <si>
    <t>renewal rec'd 25/03/13</t>
  </si>
  <si>
    <t xml:space="preserve">awaiting NC evidence </t>
  </si>
  <si>
    <t>Seacliff park</t>
  </si>
  <si>
    <t>EH30 5PP</t>
  </si>
  <si>
    <t>Awaiting payment</t>
  </si>
  <si>
    <t>NWP-KW-0015</t>
  </si>
  <si>
    <t>EPR/LB/3339RK</t>
  </si>
  <si>
    <t>Burch</t>
  </si>
  <si>
    <t xml:space="preserve">cburch@viridor.co.uk </t>
  </si>
  <si>
    <t>Gibson</t>
  </si>
  <si>
    <t>jgibson@viridor.co.uk</t>
  </si>
  <si>
    <t>VWM-FXH-2565</t>
  </si>
  <si>
    <t>SUSPENDED 22/03/13 DUE TO NC'S AT AUDIT, AWAITING CE &amp; TESTING</t>
  </si>
  <si>
    <t xml:space="preserve">Certificate SUSPENDED  </t>
  </si>
  <si>
    <t>A Willey T/A Greentech Recycling</t>
  </si>
  <si>
    <t>PR277</t>
  </si>
  <si>
    <t>08709 895994</t>
  </si>
  <si>
    <t>tc</t>
  </si>
  <si>
    <t>cat3</t>
  </si>
  <si>
    <t>Open air, turned windrows, In-vessel composting</t>
  </si>
  <si>
    <t>Fieldfare UK Ltd</t>
  </si>
  <si>
    <t>PR276</t>
  </si>
  <si>
    <t>03/57813/006</t>
  </si>
  <si>
    <t>EAWML100006</t>
  </si>
  <si>
    <t>Andrea</t>
  </si>
  <si>
    <t>Walter</t>
  </si>
  <si>
    <t>02392 468972</t>
  </si>
  <si>
    <t>07801 720566</t>
  </si>
  <si>
    <t>aj,walter@btinternet.com</t>
  </si>
  <si>
    <t>Osier Dell, Manor Farm</t>
  </si>
  <si>
    <t>Manor Road</t>
  </si>
  <si>
    <t>Hayling Island</t>
  </si>
  <si>
    <t>PO11 0QW</t>
  </si>
  <si>
    <t>Manor Farm Composting Facility, Manor Farm</t>
  </si>
  <si>
    <t>South of England</t>
  </si>
  <si>
    <t>FF-MF-0040</t>
  </si>
  <si>
    <t xml:space="preserve">Tamar Organics
</t>
  </si>
  <si>
    <t>PR258</t>
  </si>
  <si>
    <t>SE/04/1914/P</t>
  </si>
  <si>
    <t>EPR/BB/431RK/T001</t>
  </si>
  <si>
    <t>52 Jermyn Street</t>
  </si>
  <si>
    <t>SW1Y 6LX</t>
  </si>
  <si>
    <t>Tamar Lackford</t>
  </si>
  <si>
    <t>Bury Road</t>
  </si>
  <si>
    <t>IP28 6HJ</t>
  </si>
  <si>
    <t>TOL-TL-0020</t>
  </si>
  <si>
    <t>EPR/VP3190EW</t>
  </si>
  <si>
    <r>
      <t>Newto</t>
    </r>
    <r>
      <rPr>
        <b/>
        <sz val="11"/>
        <rFont val="Calibri"/>
        <family val="2"/>
      </rPr>
      <t>w</t>
    </r>
    <r>
      <rPr>
        <sz val="11"/>
        <rFont val="Calibri"/>
        <family val="2"/>
      </rPr>
      <t>nstewart</t>
    </r>
  </si>
  <si>
    <t>21/220/8004/ ABP/CMP</t>
  </si>
  <si>
    <t>Middlands</t>
  </si>
  <si>
    <t>Certificate EXPIRED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</si>
</sst>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&quot;£&quot;#,##0"/>
    <numFmt numFmtId="167" formatCode="&quot;£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&quot;£&quot;#,##0.0;[Red]\-&quot;£&quot;#,##0.0"/>
    <numFmt numFmtId="174" formatCode="_-* #,##0.0_-;\-* #,##0.0_-;_-* &quot;-&quot;??_-;_-@_-"/>
    <numFmt numFmtId="175" formatCode="dd/mm/yy;@"/>
    <numFmt numFmtId="176" formatCode="m/d/yyyy"/>
    <numFmt numFmtId="177" formatCode="mmm\-yyyy"/>
    <numFmt numFmtId="178" formatCode="[$-F800]dddd\,\ mmmm\ dd\,\ yyyy"/>
    <numFmt numFmtId="179" formatCode="dd/mm/yyyy;@"/>
    <numFmt numFmtId="180" formatCode="mm/yyyy"/>
    <numFmt numFmtId="181" formatCode="mm\-yyyy"/>
    <numFmt numFmtId="182" formatCode="dd/mm/yyyy;"/>
    <numFmt numFmtId="183" formatCode="#,##0.0"/>
    <numFmt numFmtId="184" formatCode="[$-809]dd\ mmmm\ yy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vertAlign val="superscript"/>
      <sz val="15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Tahoma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13" fillId="33" borderId="11" xfId="0" applyNumberFormat="1" applyFont="1" applyFill="1" applyBorder="1" applyAlignment="1">
      <alignment horizontal="left" vertical="center" wrapText="1"/>
    </xf>
    <xf numFmtId="14" fontId="13" fillId="33" borderId="12" xfId="0" applyNumberFormat="1" applyFont="1" applyFill="1" applyBorder="1" applyAlignment="1">
      <alignment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14" fontId="13" fillId="33" borderId="14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14" fontId="15" fillId="33" borderId="0" xfId="0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 shrinkToFit="1"/>
    </xf>
    <xf numFmtId="0" fontId="14" fillId="33" borderId="15" xfId="0" applyFont="1" applyFill="1" applyBorder="1" applyAlignment="1">
      <alignment horizontal="center" vertical="center" wrapText="1" shrinkToFit="1"/>
    </xf>
    <xf numFmtId="0" fontId="14" fillId="33" borderId="16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5" fillId="33" borderId="18" xfId="42" applyNumberFormat="1" applyFont="1" applyFill="1" applyBorder="1" applyAlignment="1">
      <alignment horizontal="center" vertical="center" wrapText="1" shrinkToFit="1"/>
    </xf>
    <xf numFmtId="164" fontId="15" fillId="33" borderId="19" xfId="42" applyNumberFormat="1" applyFont="1" applyFill="1" applyBorder="1" applyAlignment="1">
      <alignment horizontal="center" vertical="center" wrapText="1" shrinkToFit="1"/>
    </xf>
    <xf numFmtId="0" fontId="15" fillId="33" borderId="19" xfId="42" applyNumberFormat="1" applyFont="1" applyFill="1" applyBorder="1" applyAlignment="1">
      <alignment horizontal="center" vertical="center" wrapText="1" shrinkToFit="1"/>
    </xf>
    <xf numFmtId="164" fontId="15" fillId="33" borderId="20" xfId="42" applyNumberFormat="1" applyFont="1" applyFill="1" applyBorder="1" applyAlignment="1">
      <alignment horizontal="center" vertical="center" wrapText="1" shrinkToFit="1"/>
    </xf>
    <xf numFmtId="164" fontId="15" fillId="33" borderId="0" xfId="42" applyNumberFormat="1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21" xfId="0" applyFont="1" applyFill="1" applyBorder="1" applyAlignment="1">
      <alignment horizontal="center" vertical="center" wrapText="1" shrinkToFit="1"/>
    </xf>
    <xf numFmtId="0" fontId="15" fillId="33" borderId="19" xfId="0" applyNumberFormat="1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left" vertical="center" wrapText="1" shrinkToFit="1"/>
    </xf>
    <xf numFmtId="0" fontId="14" fillId="33" borderId="22" xfId="0" applyFont="1" applyFill="1" applyBorder="1" applyAlignment="1">
      <alignment horizontal="center" vertical="center" wrapText="1" shrinkToFit="1"/>
    </xf>
    <xf numFmtId="0" fontId="15" fillId="33" borderId="18" xfId="0" applyNumberFormat="1" applyFont="1" applyFill="1" applyBorder="1" applyAlignment="1">
      <alignment horizontal="center" vertical="center" wrapText="1" shrinkToFit="1"/>
    </xf>
    <xf numFmtId="0" fontId="15" fillId="33" borderId="0" xfId="0" applyNumberFormat="1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/>
    </xf>
    <xf numFmtId="14" fontId="14" fillId="33" borderId="23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14" fontId="15" fillId="33" borderId="23" xfId="0" applyNumberFormat="1" applyFont="1" applyFill="1" applyBorder="1" applyAlignment="1">
      <alignment horizontal="left" vertical="center" wrapText="1"/>
    </xf>
    <xf numFmtId="14" fontId="15" fillId="33" borderId="24" xfId="0" applyNumberFormat="1" applyFont="1" applyFill="1" applyBorder="1" applyAlignment="1">
      <alignment horizontal="left" vertical="center" wrapText="1"/>
    </xf>
    <xf numFmtId="14" fontId="15" fillId="33" borderId="12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horizontal="left" vertical="center" wrapText="1" shrinkToFit="1"/>
    </xf>
    <xf numFmtId="0" fontId="15" fillId="33" borderId="11" xfId="0" applyNumberFormat="1" applyFont="1" applyFill="1" applyBorder="1" applyAlignment="1">
      <alignment horizontal="center" vertical="center" wrapText="1" shrinkToFit="1"/>
    </xf>
    <xf numFmtId="0" fontId="15" fillId="33" borderId="13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4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0" fillId="33" borderId="0" xfId="0" applyNumberFormat="1" applyFont="1" applyFill="1" applyAlignment="1">
      <alignment/>
    </xf>
    <xf numFmtId="17" fontId="2" fillId="33" borderId="0" xfId="0" applyNumberFormat="1" applyFont="1" applyFill="1" applyBorder="1" applyAlignment="1">
      <alignment/>
    </xf>
    <xf numFmtId="17" fontId="2" fillId="33" borderId="0" xfId="0" applyNumberFormat="1" applyFont="1" applyFill="1" applyBorder="1" applyAlignment="1">
      <alignment/>
    </xf>
    <xf numFmtId="0" fontId="11" fillId="33" borderId="23" xfId="0" applyNumberFormat="1" applyFont="1" applyFill="1" applyBorder="1" applyAlignment="1">
      <alignment horizontal="left" vertical="center" wrapText="1"/>
    </xf>
    <xf numFmtId="0" fontId="11" fillId="33" borderId="25" xfId="0" applyNumberFormat="1" applyFont="1" applyFill="1" applyBorder="1" applyAlignment="1">
      <alignment horizontal="left" vertical="center" wrapText="1"/>
    </xf>
    <xf numFmtId="0" fontId="20" fillId="0" borderId="0" xfId="61" applyFont="1">
      <alignment/>
      <protection/>
    </xf>
    <xf numFmtId="0" fontId="1" fillId="0" borderId="0" xfId="61">
      <alignment/>
      <protection/>
    </xf>
    <xf numFmtId="0" fontId="21" fillId="0" borderId="0" xfId="56" applyFont="1" applyAlignment="1" applyProtection="1">
      <alignment/>
      <protection/>
    </xf>
    <xf numFmtId="0" fontId="11" fillId="34" borderId="0" xfId="0" applyFont="1" applyFill="1" applyBorder="1" applyAlignment="1">
      <alignment vertical="center" wrapText="1"/>
    </xf>
    <xf numFmtId="14" fontId="11" fillId="34" borderId="0" xfId="0" applyNumberFormat="1" applyFont="1" applyFill="1" applyBorder="1" applyAlignment="1">
      <alignment vertical="center" wrapText="1"/>
    </xf>
    <xf numFmtId="4" fontId="11" fillId="34" borderId="0" xfId="0" applyNumberFormat="1" applyFont="1" applyFill="1" applyBorder="1" applyAlignment="1">
      <alignment vertical="center" wrapText="1"/>
    </xf>
    <xf numFmtId="2" fontId="11" fillId="34" borderId="0" xfId="0" applyNumberFormat="1" applyFont="1" applyFill="1" applyBorder="1" applyAlignment="1">
      <alignment horizontal="right" vertical="center" wrapText="1"/>
    </xf>
    <xf numFmtId="2" fontId="11" fillId="34" borderId="0" xfId="42" applyNumberFormat="1" applyFont="1" applyFill="1" applyBorder="1" applyAlignment="1">
      <alignment horizontal="right" vertical="center" wrapText="1"/>
    </xf>
    <xf numFmtId="2" fontId="11" fillId="34" borderId="0" xfId="0" applyNumberFormat="1" applyFont="1" applyFill="1" applyBorder="1" applyAlignment="1">
      <alignment horizontal="right"/>
    </xf>
    <xf numFmtId="0" fontId="11" fillId="33" borderId="24" xfId="0" applyNumberFormat="1" applyFont="1" applyFill="1" applyBorder="1" applyAlignment="1">
      <alignment horizontal="left" vertical="center" wrapText="1"/>
    </xf>
    <xf numFmtId="0" fontId="11" fillId="33" borderId="14" xfId="0" applyNumberFormat="1" applyFont="1" applyFill="1" applyBorder="1" applyAlignment="1">
      <alignment horizontal="left" vertical="center" wrapText="1"/>
    </xf>
    <xf numFmtId="0" fontId="18" fillId="33" borderId="26" xfId="0" applyNumberFormat="1" applyFont="1" applyFill="1" applyBorder="1" applyAlignment="1">
      <alignment horizontal="left" vertical="center" wrapText="1"/>
    </xf>
    <xf numFmtId="0" fontId="17" fillId="33" borderId="27" xfId="0" applyNumberFormat="1" applyFont="1" applyFill="1" applyBorder="1" applyAlignment="1">
      <alignment horizontal="center" vertical="center" wrapText="1"/>
    </xf>
    <xf numFmtId="0" fontId="17" fillId="33" borderId="28" xfId="0" applyNumberFormat="1" applyFont="1" applyFill="1" applyBorder="1" applyAlignment="1">
      <alignment horizontal="center" vertical="center" wrapText="1"/>
    </xf>
    <xf numFmtId="0" fontId="17" fillId="33" borderId="29" xfId="0" applyNumberFormat="1" applyFont="1" applyFill="1" applyBorder="1" applyAlignment="1">
      <alignment horizontal="center" vertical="center" wrapText="1"/>
    </xf>
    <xf numFmtId="0" fontId="18" fillId="33" borderId="27" xfId="0" applyNumberFormat="1" applyFont="1" applyFill="1" applyBorder="1" applyAlignment="1">
      <alignment horizontal="left" vertical="center" wrapText="1"/>
    </xf>
    <xf numFmtId="0" fontId="11" fillId="33" borderId="28" xfId="0" applyNumberFormat="1" applyFont="1" applyFill="1" applyBorder="1" applyAlignment="1">
      <alignment horizontal="left" vertical="center" wrapText="1"/>
    </xf>
    <xf numFmtId="0" fontId="11" fillId="33" borderId="29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1" fillId="34" borderId="0" xfId="0" applyFont="1" applyFill="1" applyAlignment="1">
      <alignment/>
    </xf>
    <xf numFmtId="0" fontId="11" fillId="34" borderId="0" xfId="0" applyNumberFormat="1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2" fontId="11" fillId="34" borderId="0" xfId="42" applyNumberFormat="1" applyFont="1" applyFill="1" applyBorder="1" applyAlignment="1">
      <alignment horizontal="right" vertical="center" wrapText="1"/>
    </xf>
    <xf numFmtId="0" fontId="11" fillId="34" borderId="0" xfId="60" applyNumberFormat="1" applyFont="1" applyFill="1" applyBorder="1" applyAlignment="1">
      <alignment horizontal="left" vertical="center" wrapText="1"/>
      <protection/>
    </xf>
    <xf numFmtId="0" fontId="11" fillId="34" borderId="0" xfId="60" applyFont="1" applyFill="1" applyBorder="1" applyAlignment="1">
      <alignment horizontal="left" vertical="center" wrapText="1"/>
      <protection/>
    </xf>
    <xf numFmtId="43" fontId="11" fillId="34" borderId="0" xfId="42" applyNumberFormat="1" applyFont="1" applyFill="1" applyBorder="1" applyAlignment="1">
      <alignment horizontal="left" vertical="center" wrapText="1"/>
    </xf>
    <xf numFmtId="165" fontId="11" fillId="34" borderId="0" xfId="60" applyNumberFormat="1" applyFont="1" applyFill="1" applyBorder="1" applyAlignment="1">
      <alignment horizontal="right"/>
      <protection/>
    </xf>
    <xf numFmtId="17" fontId="44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4" borderId="0" xfId="0" applyFont="1" applyFill="1" applyBorder="1" applyAlignment="1">
      <alignment vertical="center" wrapText="1" shrinkToFit="1"/>
    </xf>
    <xf numFmtId="0" fontId="14" fillId="34" borderId="11" xfId="0" applyFont="1" applyFill="1" applyBorder="1" applyAlignment="1">
      <alignment vertical="center" wrapText="1" shrinkToFit="1"/>
    </xf>
    <xf numFmtId="0" fontId="14" fillId="34" borderId="0" xfId="0" applyFont="1" applyFill="1" applyBorder="1" applyAlignment="1">
      <alignment horizontal="center" vertical="center" wrapText="1" shrinkToFit="1"/>
    </xf>
    <xf numFmtId="0" fontId="15" fillId="34" borderId="0" xfId="0" applyNumberFormat="1" applyFont="1" applyFill="1" applyBorder="1" applyAlignment="1">
      <alignment horizontal="center" vertical="center" wrapText="1" shrinkToFit="1"/>
    </xf>
    <xf numFmtId="0" fontId="3" fillId="0" borderId="0" xfId="56" applyAlignment="1" applyProtection="1">
      <alignment/>
      <protection/>
    </xf>
    <xf numFmtId="0" fontId="19" fillId="33" borderId="0" xfId="0" applyFont="1" applyFill="1" applyAlignment="1">
      <alignment/>
    </xf>
    <xf numFmtId="14" fontId="11" fillId="34" borderId="0" xfId="0" applyNumberFormat="1" applyFont="1" applyFill="1" applyBorder="1" applyAlignment="1" quotePrefix="1">
      <alignment horizontal="center" vertical="center" wrapText="1"/>
    </xf>
    <xf numFmtId="14" fontId="11" fillId="34" borderId="0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14" fontId="11" fillId="34" borderId="0" xfId="0" applyNumberFormat="1" applyFont="1" applyFill="1" applyAlignment="1">
      <alignment horizontal="center" vertical="center" wrapText="1"/>
    </xf>
    <xf numFmtId="4" fontId="11" fillId="34" borderId="0" xfId="0" applyNumberFormat="1" applyFont="1" applyFill="1" applyBorder="1" applyAlignment="1">
      <alignment vertical="center" wrapText="1"/>
    </xf>
    <xf numFmtId="14" fontId="11" fillId="34" borderId="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vertical="center" wrapText="1"/>
    </xf>
    <xf numFmtId="14" fontId="11" fillId="34" borderId="0" xfId="60" applyNumberFormat="1" applyFont="1" applyFill="1" applyAlignment="1">
      <alignment horizontal="center" vertical="center" wrapText="1"/>
      <protection/>
    </xf>
    <xf numFmtId="14" fontId="11" fillId="34" borderId="0" xfId="60" applyNumberFormat="1" applyFont="1" applyFill="1" applyBorder="1" applyAlignment="1">
      <alignment horizontal="center" vertical="center" wrapText="1"/>
      <protection/>
    </xf>
    <xf numFmtId="14" fontId="11" fillId="34" borderId="0" xfId="60" applyNumberFormat="1" applyFont="1" applyFill="1" applyBorder="1" applyAlignment="1" quotePrefix="1">
      <alignment horizontal="center" vertical="center" wrapText="1"/>
      <protection/>
    </xf>
    <xf numFmtId="0" fontId="11" fillId="34" borderId="0" xfId="60" applyNumberFormat="1" applyFont="1" applyFill="1" applyBorder="1" applyAlignment="1">
      <alignment vertical="center" wrapText="1"/>
      <protection/>
    </xf>
    <xf numFmtId="0" fontId="11" fillId="34" borderId="0" xfId="60" applyFont="1" applyFill="1" applyAlignment="1">
      <alignment vertical="center" wrapText="1"/>
      <protection/>
    </xf>
    <xf numFmtId="0" fontId="11" fillId="34" borderId="0" xfId="0" applyNumberFormat="1" applyFont="1" applyFill="1" applyBorder="1" applyAlignment="1">
      <alignment horizontal="center" vertical="center" wrapText="1"/>
    </xf>
    <xf numFmtId="184" fontId="11" fillId="34" borderId="0" xfId="0" applyNumberFormat="1" applyFont="1" applyFill="1" applyBorder="1" applyAlignment="1">
      <alignment vertical="center" wrapText="1"/>
    </xf>
    <xf numFmtId="0" fontId="11" fillId="34" borderId="0" xfId="60" applyFont="1" applyFill="1" applyAlignment="1">
      <alignment horizontal="left" vertical="center" wrapText="1"/>
      <protection/>
    </xf>
    <xf numFmtId="0" fontId="11" fillId="34" borderId="0" xfId="60" applyFont="1" applyFill="1" applyAlignment="1">
      <alignment vertical="center"/>
      <protection/>
    </xf>
    <xf numFmtId="49" fontId="11" fillId="34" borderId="0" xfId="60" applyNumberFormat="1" applyFont="1" applyFill="1" applyAlignment="1">
      <alignment vertical="center"/>
      <protection/>
    </xf>
    <xf numFmtId="49" fontId="11" fillId="34" borderId="0" xfId="60" applyNumberFormat="1" applyFont="1" applyFill="1" applyAlignment="1">
      <alignment horizontal="left" vertical="center" wrapText="1"/>
      <protection/>
    </xf>
    <xf numFmtId="49" fontId="11" fillId="34" borderId="0" xfId="60" applyNumberFormat="1" applyFont="1" applyFill="1" applyAlignment="1">
      <alignment vertical="center" wrapText="1"/>
      <protection/>
    </xf>
    <xf numFmtId="0" fontId="11" fillId="34" borderId="0" xfId="56" applyFont="1" applyFill="1" applyAlignment="1" applyProtection="1">
      <alignment vertical="center"/>
      <protection/>
    </xf>
    <xf numFmtId="0" fontId="11" fillId="34" borderId="0" xfId="60" applyFont="1" applyFill="1" applyAlignment="1">
      <alignment horizontal="center" vertical="center" wrapText="1"/>
      <protection/>
    </xf>
    <xf numFmtId="0" fontId="11" fillId="34" borderId="0" xfId="60" applyFont="1" applyFill="1" applyAlignment="1">
      <alignment horizontal="right" vertical="center" wrapText="1"/>
      <protection/>
    </xf>
    <xf numFmtId="0" fontId="11" fillId="34" borderId="0" xfId="60" applyNumberFormat="1" applyFont="1" applyFill="1" applyBorder="1" applyAlignment="1">
      <alignment horizontal="right" vertical="center" wrapText="1"/>
      <protection/>
    </xf>
    <xf numFmtId="175" fontId="11" fillId="34" borderId="0" xfId="60" applyNumberFormat="1" applyFont="1" applyFill="1" applyAlignment="1">
      <alignment horizontal="left" vertical="center" wrapText="1"/>
      <protection/>
    </xf>
    <xf numFmtId="0" fontId="11" fillId="34" borderId="0" xfId="60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vertical="center" wrapText="1"/>
    </xf>
    <xf numFmtId="14" fontId="11" fillId="35" borderId="0" xfId="0" applyNumberFormat="1" applyFont="1" applyFill="1" applyBorder="1" applyAlignment="1" quotePrefix="1">
      <alignment horizontal="center" vertical="center" wrapText="1"/>
    </xf>
    <xf numFmtId="14" fontId="11" fillId="35" borderId="0" xfId="0" applyNumberFormat="1" applyFont="1" applyFill="1" applyBorder="1" applyAlignment="1">
      <alignment horizontal="center" vertical="center" wrapText="1"/>
    </xf>
    <xf numFmtId="14" fontId="11" fillId="35" borderId="0" xfId="60" applyNumberFormat="1" applyFont="1" applyFill="1" applyBorder="1" applyAlignment="1" quotePrefix="1">
      <alignment horizontal="center" vertical="center" wrapText="1"/>
      <protection/>
    </xf>
    <xf numFmtId="14" fontId="11" fillId="35" borderId="0" xfId="60" applyNumberFormat="1" applyFont="1" applyFill="1" applyBorder="1" applyAlignment="1">
      <alignment horizontal="center" vertical="center" wrapText="1"/>
      <protection/>
    </xf>
    <xf numFmtId="14" fontId="11" fillId="35" borderId="0" xfId="60" applyNumberFormat="1" applyFont="1" applyFill="1" applyAlignment="1">
      <alignment horizontal="center" vertical="center" wrapText="1"/>
      <protection/>
    </xf>
    <xf numFmtId="0" fontId="11" fillId="35" borderId="0" xfId="60" applyNumberFormat="1" applyFont="1" applyFill="1" applyBorder="1" applyAlignment="1">
      <alignment horizontal="left" vertical="center" wrapText="1"/>
      <protection/>
    </xf>
    <xf numFmtId="0" fontId="11" fillId="0" borderId="0" xfId="60" applyFont="1" applyFill="1" applyAlignment="1">
      <alignment vertical="center"/>
      <protection/>
    </xf>
    <xf numFmtId="0" fontId="11" fillId="35" borderId="0" xfId="60" applyFont="1" applyFill="1" applyAlignment="1">
      <alignment horizontal="left" vertical="center" wrapText="1"/>
      <protection/>
    </xf>
    <xf numFmtId="0" fontId="45" fillId="33" borderId="26" xfId="0" applyNumberFormat="1" applyFont="1" applyFill="1" applyBorder="1" applyAlignment="1">
      <alignment vertical="center" wrapText="1"/>
    </xf>
    <xf numFmtId="0" fontId="11" fillId="33" borderId="0" xfId="0" applyNumberFormat="1" applyFont="1" applyFill="1" applyBorder="1" applyAlignment="1">
      <alignment vertical="center" wrapText="1"/>
    </xf>
    <xf numFmtId="0" fontId="17" fillId="33" borderId="24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vertical="center" wrapText="1"/>
    </xf>
    <xf numFmtId="14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184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49" fontId="11" fillId="34" borderId="0" xfId="0" applyNumberFormat="1" applyFont="1" applyFill="1" applyBorder="1" applyAlignment="1">
      <alignment horizontal="left" vertical="center" wrapText="1"/>
    </xf>
    <xf numFmtId="0" fontId="11" fillId="34" borderId="0" xfId="0" applyNumberFormat="1" applyFont="1" applyFill="1" applyBorder="1" applyAlignment="1">
      <alignment horizontal="center" vertical="center" wrapText="1"/>
    </xf>
    <xf numFmtId="164" fontId="11" fillId="33" borderId="0" xfId="42" applyNumberFormat="1" applyFont="1" applyFill="1" applyBorder="1" applyAlignment="1">
      <alignment horizontal="right" vertical="center" wrapText="1"/>
    </xf>
    <xf numFmtId="0" fontId="11" fillId="33" borderId="3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14" fontId="11" fillId="33" borderId="12" xfId="0" applyNumberFormat="1" applyFont="1" applyFill="1" applyBorder="1" applyAlignment="1">
      <alignment vertical="center" wrapText="1"/>
    </xf>
    <xf numFmtId="0" fontId="11" fillId="36" borderId="10" xfId="0" applyNumberFormat="1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11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14" fontId="11" fillId="33" borderId="14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15" borderId="10" xfId="0" applyNumberFormat="1" applyFont="1" applyFill="1" applyBorder="1" applyAlignment="1">
      <alignment vertical="center" wrapText="1"/>
    </xf>
    <xf numFmtId="14" fontId="11" fillId="33" borderId="0" xfId="0" applyNumberFormat="1" applyFont="1" applyFill="1" applyBorder="1" applyAlignment="1">
      <alignment vertical="center" wrapText="1"/>
    </xf>
    <xf numFmtId="0" fontId="11" fillId="37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left" vertical="center" readingOrder="1"/>
    </xf>
    <xf numFmtId="0" fontId="18" fillId="34" borderId="0" xfId="0" applyFont="1" applyFill="1" applyBorder="1" applyAlignment="1">
      <alignment horizontal="left" vertical="center" wrapText="1" readingOrder="1"/>
    </xf>
    <xf numFmtId="0" fontId="18" fillId="38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39" borderId="0" xfId="0" applyFont="1" applyFill="1" applyBorder="1" applyAlignment="1">
      <alignment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184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8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 wrapText="1"/>
    </xf>
    <xf numFmtId="49" fontId="18" fillId="33" borderId="0" xfId="0" applyNumberFormat="1" applyFont="1" applyFill="1" applyBorder="1" applyAlignment="1">
      <alignment horizontal="left" vertical="center" wrapText="1"/>
    </xf>
    <xf numFmtId="164" fontId="18" fillId="38" borderId="0" xfId="42" applyNumberFormat="1" applyFont="1" applyFill="1" applyBorder="1" applyAlignment="1">
      <alignment horizontal="right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vertical="center" wrapText="1"/>
    </xf>
    <xf numFmtId="0" fontId="18" fillId="33" borderId="30" xfId="0" applyFont="1" applyFill="1" applyBorder="1" applyAlignment="1">
      <alignment vertical="center" wrapText="1"/>
    </xf>
    <xf numFmtId="2" fontId="18" fillId="40" borderId="19" xfId="42" applyNumberFormat="1" applyFont="1" applyFill="1" applyBorder="1" applyAlignment="1">
      <alignment horizontal="left" vertical="center" wrapText="1"/>
    </xf>
    <xf numFmtId="0" fontId="11" fillId="34" borderId="26" xfId="0" applyNumberFormat="1" applyFont="1" applyFill="1" applyBorder="1" applyAlignment="1">
      <alignment vertical="center" wrapText="1"/>
    </xf>
    <xf numFmtId="0" fontId="11" fillId="34" borderId="23" xfId="0" applyNumberFormat="1" applyFont="1" applyFill="1" applyBorder="1" applyAlignment="1">
      <alignment vertical="center" wrapText="1"/>
    </xf>
    <xf numFmtId="0" fontId="11" fillId="34" borderId="23" xfId="0" applyFont="1" applyFill="1" applyBorder="1" applyAlignment="1">
      <alignment vertical="center" wrapText="1"/>
    </xf>
    <xf numFmtId="0" fontId="11" fillId="34" borderId="23" xfId="0" applyNumberFormat="1" applyFont="1" applyFill="1" applyBorder="1" applyAlignment="1">
      <alignment horizontal="center" vertical="center" wrapText="1"/>
    </xf>
    <xf numFmtId="14" fontId="11" fillId="34" borderId="23" xfId="0" applyNumberFormat="1" applyFont="1" applyFill="1" applyBorder="1" applyAlignment="1">
      <alignment horizontal="center" vertical="center" wrapText="1"/>
    </xf>
    <xf numFmtId="184" fontId="11" fillId="34" borderId="23" xfId="0" applyNumberFormat="1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/>
    </xf>
    <xf numFmtId="49" fontId="11" fillId="34" borderId="23" xfId="0" applyNumberFormat="1" applyFont="1" applyFill="1" applyBorder="1" applyAlignment="1">
      <alignment vertical="center"/>
    </xf>
    <xf numFmtId="49" fontId="11" fillId="34" borderId="23" xfId="0" applyNumberFormat="1" applyFont="1" applyFill="1" applyBorder="1" applyAlignment="1">
      <alignment horizontal="left" vertical="center" wrapText="1"/>
    </xf>
    <xf numFmtId="0" fontId="11" fillId="34" borderId="23" xfId="56" applyNumberFormat="1" applyFont="1" applyFill="1" applyBorder="1" applyAlignment="1" applyProtection="1">
      <alignment vertical="center" wrapText="1"/>
      <protection/>
    </xf>
    <xf numFmtId="0" fontId="11" fillId="34" borderId="23" xfId="0" applyNumberFormat="1" applyFont="1" applyFill="1" applyBorder="1" applyAlignment="1">
      <alignment horizontal="left" vertical="center" wrapText="1"/>
    </xf>
    <xf numFmtId="49" fontId="11" fillId="34" borderId="23" xfId="0" applyNumberFormat="1" applyFont="1" applyFill="1" applyBorder="1" applyAlignment="1">
      <alignment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right" vertical="center" wrapText="1"/>
    </xf>
    <xf numFmtId="0" fontId="11" fillId="34" borderId="24" xfId="0" applyNumberFormat="1" applyFont="1" applyFill="1" applyBorder="1" applyAlignment="1">
      <alignment vertical="center" wrapText="1"/>
    </xf>
    <xf numFmtId="2" fontId="11" fillId="34" borderId="32" xfId="42" applyNumberFormat="1" applyFont="1" applyFill="1" applyBorder="1" applyAlignment="1">
      <alignment horizontal="right" vertical="center" wrapText="1"/>
    </xf>
    <xf numFmtId="0" fontId="11" fillId="34" borderId="11" xfId="0" applyNumberFormat="1" applyFont="1" applyFill="1" applyBorder="1" applyAlignment="1">
      <alignment vertical="center" wrapText="1"/>
    </xf>
    <xf numFmtId="184" fontId="11" fillId="34" borderId="0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0" xfId="56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vertical="center"/>
    </xf>
    <xf numFmtId="14" fontId="11" fillId="34" borderId="12" xfId="0" applyNumberFormat="1" applyFont="1" applyFill="1" applyBorder="1" applyAlignment="1">
      <alignment vertical="center" wrapText="1"/>
    </xf>
    <xf numFmtId="0" fontId="11" fillId="34" borderId="0" xfId="56" applyFont="1" applyFill="1" applyBorder="1" applyAlignment="1" applyProtection="1">
      <alignment vertical="center" wrapText="1"/>
      <protection/>
    </xf>
    <xf numFmtId="0" fontId="11" fillId="34" borderId="11" xfId="60" applyNumberFormat="1" applyFont="1" applyFill="1" applyBorder="1" applyAlignment="1">
      <alignment horizontal="left" vertical="center" wrapText="1"/>
      <protection/>
    </xf>
    <xf numFmtId="0" fontId="11" fillId="34" borderId="0" xfId="60" applyFont="1" applyFill="1">
      <alignment/>
      <protection/>
    </xf>
    <xf numFmtId="49" fontId="11" fillId="34" borderId="0" xfId="60" applyNumberFormat="1" applyFont="1" applyFill="1" applyBorder="1" applyAlignment="1">
      <alignment horizontal="left" vertical="center" wrapText="1"/>
      <protection/>
    </xf>
    <xf numFmtId="0" fontId="11" fillId="34" borderId="0" xfId="60" applyFont="1" applyFill="1" applyAlignment="1">
      <alignment horizontal="left"/>
      <protection/>
    </xf>
    <xf numFmtId="49" fontId="11" fillId="34" borderId="0" xfId="60" applyNumberFormat="1" applyFont="1" applyFill="1" applyBorder="1" applyAlignment="1">
      <alignment vertical="center" wrapText="1"/>
      <protection/>
    </xf>
    <xf numFmtId="0" fontId="11" fillId="34" borderId="0" xfId="60" applyNumberFormat="1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horizontal="right" vertical="center" wrapText="1"/>
    </xf>
    <xf numFmtId="0" fontId="11" fillId="34" borderId="32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vertical="center"/>
    </xf>
    <xf numFmtId="0" fontId="11" fillId="34" borderId="0" xfId="56" applyNumberFormat="1" applyFont="1" applyFill="1" applyBorder="1" applyAlignment="1" applyProtection="1">
      <alignment horizontal="left" vertical="center" wrapText="1"/>
      <protection/>
    </xf>
    <xf numFmtId="0" fontId="11" fillId="35" borderId="11" xfId="0" applyNumberFormat="1" applyFont="1" applyFill="1" applyBorder="1" applyAlignment="1">
      <alignment vertical="center" wrapText="1"/>
    </xf>
    <xf numFmtId="0" fontId="11" fillId="35" borderId="0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vertical="center" wrapText="1"/>
    </xf>
    <xf numFmtId="0" fontId="11" fillId="34" borderId="0" xfId="56" applyFont="1" applyFill="1" applyBorder="1" applyAlignment="1" applyProtection="1">
      <alignment horizontal="left" vertical="center" wrapText="1"/>
      <protection/>
    </xf>
    <xf numFmtId="0" fontId="11" fillId="34" borderId="0" xfId="56" applyFont="1" applyFill="1" applyAlignment="1" applyProtection="1">
      <alignment vertical="center" wrapText="1"/>
      <protection/>
    </xf>
    <xf numFmtId="0" fontId="17" fillId="34" borderId="0" xfId="56" applyNumberFormat="1" applyFont="1" applyFill="1" applyBorder="1" applyAlignment="1" applyProtection="1">
      <alignment horizontal="left" vertical="center" wrapText="1"/>
      <protection/>
    </xf>
    <xf numFmtId="0" fontId="11" fillId="34" borderId="0" xfId="60" applyFont="1" applyFill="1" applyAlignment="1">
      <alignment/>
      <protection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14" fontId="11" fillId="34" borderId="0" xfId="0" applyNumberFormat="1" applyFont="1" applyFill="1" applyBorder="1" applyAlignment="1">
      <alignment horizontal="left" vertical="center" wrapText="1"/>
    </xf>
    <xf numFmtId="14" fontId="11" fillId="34" borderId="12" xfId="0" applyNumberFormat="1" applyFont="1" applyFill="1" applyBorder="1" applyAlignment="1">
      <alignment horizontal="left" vertical="center" wrapText="1"/>
    </xf>
    <xf numFmtId="17" fontId="11" fillId="34" borderId="0" xfId="0" applyNumberFormat="1" applyFont="1" applyFill="1" applyBorder="1" applyAlignment="1">
      <alignment vertical="center" wrapText="1"/>
    </xf>
    <xf numFmtId="164" fontId="11" fillId="34" borderId="0" xfId="42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 quotePrefix="1">
      <alignment horizontal="center" vertical="center" wrapText="1"/>
    </xf>
    <xf numFmtId="175" fontId="11" fillId="34" borderId="0" xfId="60" applyNumberFormat="1" applyFont="1" applyFill="1" applyBorder="1" applyAlignment="1">
      <alignment horizontal="center" vertical="center" wrapText="1"/>
      <protection/>
    </xf>
    <xf numFmtId="0" fontId="11" fillId="34" borderId="0" xfId="60" applyFont="1" applyFill="1" applyBorder="1" applyAlignment="1">
      <alignment vertical="center" wrapText="1"/>
      <protection/>
    </xf>
    <xf numFmtId="14" fontId="11" fillId="34" borderId="0" xfId="60" applyNumberFormat="1" applyFont="1" applyFill="1" applyBorder="1" applyAlignment="1">
      <alignment horizontal="left" vertical="center" wrapText="1"/>
      <protection/>
    </xf>
    <xf numFmtId="14" fontId="11" fillId="34" borderId="12" xfId="60" applyNumberFormat="1" applyFont="1" applyFill="1" applyBorder="1" applyAlignment="1">
      <alignment horizontal="left" vertical="center" wrapText="1"/>
      <protection/>
    </xf>
    <xf numFmtId="0" fontId="11" fillId="34" borderId="0" xfId="0" applyFont="1" applyFill="1" applyBorder="1" applyAlignment="1">
      <alignment horizontal="left"/>
    </xf>
    <xf numFmtId="175" fontId="11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12" xfId="0" applyNumberFormat="1" applyFont="1" applyFill="1" applyBorder="1" applyAlignment="1">
      <alignment vertical="center" wrapText="1"/>
    </xf>
    <xf numFmtId="0" fontId="11" fillId="34" borderId="0" xfId="0" applyFont="1" applyFill="1" applyAlignment="1">
      <alignment vertical="center"/>
    </xf>
    <xf numFmtId="0" fontId="11" fillId="35" borderId="0" xfId="60" applyNumberFormat="1" applyFont="1" applyFill="1" applyBorder="1" applyAlignment="1">
      <alignment vertical="center" wrapText="1"/>
      <protection/>
    </xf>
    <xf numFmtId="0" fontId="11" fillId="34" borderId="0" xfId="60" applyFont="1" applyFill="1" applyBorder="1" applyAlignment="1">
      <alignment/>
      <protection/>
    </xf>
    <xf numFmtId="0" fontId="11" fillId="35" borderId="0" xfId="60" applyNumberFormat="1" applyFont="1" applyFill="1" applyBorder="1" applyAlignment="1">
      <alignment horizontal="right" vertical="center" wrapText="1"/>
      <protection/>
    </xf>
    <xf numFmtId="0" fontId="11" fillId="34" borderId="0" xfId="60" applyFont="1" applyFill="1" applyBorder="1" applyAlignment="1">
      <alignment horizontal="center"/>
      <protection/>
    </xf>
    <xf numFmtId="0" fontId="11" fillId="34" borderId="0" xfId="60" applyFont="1" applyFill="1" applyBorder="1" applyAlignment="1">
      <alignment horizontal="left"/>
      <protection/>
    </xf>
    <xf numFmtId="0" fontId="11" fillId="34" borderId="33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wrapText="1"/>
    </xf>
    <xf numFmtId="184" fontId="11" fillId="35" borderId="0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49" fontId="11" fillId="35" borderId="0" xfId="0" applyNumberFormat="1" applyFont="1" applyFill="1" applyBorder="1" applyAlignment="1">
      <alignment horizontal="left" vertical="center" wrapText="1"/>
    </xf>
    <xf numFmtId="0" fontId="11" fillId="35" borderId="0" xfId="0" applyNumberFormat="1" applyFont="1" applyFill="1" applyBorder="1" applyAlignment="1">
      <alignment horizontal="left" vertical="center" wrapText="1"/>
    </xf>
    <xf numFmtId="0" fontId="11" fillId="35" borderId="0" xfId="56" applyFont="1" applyFill="1" applyBorder="1" applyAlignment="1" applyProtection="1">
      <alignment vertical="center" wrapText="1"/>
      <protection/>
    </xf>
    <xf numFmtId="49" fontId="11" fillId="35" borderId="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164" fontId="11" fillId="35" borderId="0" xfId="42" applyNumberFormat="1" applyFont="1" applyFill="1" applyBorder="1" applyAlignment="1">
      <alignment horizontal="right" vertical="center" wrapText="1"/>
    </xf>
    <xf numFmtId="14" fontId="11" fillId="35" borderId="0" xfId="0" applyNumberFormat="1" applyFont="1" applyFill="1" applyBorder="1" applyAlignment="1">
      <alignment vertical="center" wrapText="1"/>
    </xf>
    <xf numFmtId="4" fontId="11" fillId="35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1" fillId="33" borderId="0" xfId="56" applyFont="1" applyFill="1" applyBorder="1" applyAlignment="1" applyProtection="1">
      <alignment vertical="center" wrapText="1"/>
      <protection/>
    </xf>
    <xf numFmtId="4" fontId="11" fillId="33" borderId="0" xfId="0" applyNumberFormat="1" applyFont="1" applyFill="1" applyBorder="1" applyAlignment="1">
      <alignment vertical="center" wrapText="1"/>
    </xf>
    <xf numFmtId="0" fontId="18" fillId="33" borderId="26" xfId="0" applyNumberFormat="1" applyFont="1" applyFill="1" applyBorder="1" applyAlignment="1">
      <alignment vertical="center" wrapText="1"/>
    </xf>
    <xf numFmtId="0" fontId="18" fillId="33" borderId="24" xfId="0" applyNumberFormat="1" applyFont="1" applyFill="1" applyBorder="1" applyAlignment="1">
      <alignment vertical="center" wrapText="1"/>
    </xf>
    <xf numFmtId="164" fontId="18" fillId="33" borderId="13" xfId="42" applyNumberFormat="1" applyFont="1" applyFill="1" applyBorder="1" applyAlignment="1">
      <alignment vertical="center" wrapText="1"/>
    </xf>
    <xf numFmtId="0" fontId="18" fillId="33" borderId="14" xfId="0" applyNumberFormat="1" applyFont="1" applyFill="1" applyBorder="1" applyAlignment="1">
      <alignment vertical="center" wrapText="1"/>
    </xf>
    <xf numFmtId="164" fontId="18" fillId="33" borderId="11" xfId="42" applyNumberFormat="1" applyFont="1" applyFill="1" applyBorder="1" applyAlignment="1">
      <alignment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1" fillId="33" borderId="34" xfId="0" applyNumberFormat="1" applyFont="1" applyFill="1" applyBorder="1" applyAlignment="1">
      <alignment horizontal="right" vertical="center" wrapText="1"/>
    </xf>
    <xf numFmtId="0" fontId="11" fillId="33" borderId="23" xfId="0" applyNumberFormat="1" applyFont="1" applyFill="1" applyBorder="1" applyAlignment="1">
      <alignment vertical="center" wrapText="1"/>
    </xf>
    <xf numFmtId="3" fontId="11" fillId="33" borderId="24" xfId="0" applyNumberFormat="1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 vertical="center" wrapText="1"/>
    </xf>
    <xf numFmtId="0" fontId="18" fillId="33" borderId="35" xfId="0" applyNumberFormat="1" applyFont="1" applyFill="1" applyBorder="1" applyAlignment="1">
      <alignment horizontal="right" vertical="center" wrapText="1"/>
    </xf>
    <xf numFmtId="0" fontId="11" fillId="33" borderId="36" xfId="0" applyNumberFormat="1" applyFont="1" applyFill="1" applyBorder="1" applyAlignment="1">
      <alignment horizontal="right" vertical="center" wrapText="1"/>
    </xf>
    <xf numFmtId="0" fontId="11" fillId="33" borderId="25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 wrapText="1"/>
    </xf>
    <xf numFmtId="0" fontId="11" fillId="33" borderId="25" xfId="0" applyNumberFormat="1" applyFont="1" applyFill="1" applyBorder="1" applyAlignment="1">
      <alignment horizontal="center" vertical="center" wrapText="1"/>
    </xf>
    <xf numFmtId="14" fontId="11" fillId="33" borderId="25" xfId="0" applyNumberFormat="1" applyFont="1" applyFill="1" applyBorder="1" applyAlignment="1">
      <alignment horizontal="center" vertical="center" wrapText="1"/>
    </xf>
    <xf numFmtId="184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NumberFormat="1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164" fontId="11" fillId="33" borderId="25" xfId="42" applyNumberFormat="1" applyFont="1" applyFill="1" applyBorder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64" fontId="11" fillId="0" borderId="0" xfId="42" applyNumberFormat="1" applyFont="1" applyFill="1" applyBorder="1" applyAlignment="1">
      <alignment horizontal="right" vertical="center" wrapText="1"/>
    </xf>
    <xf numFmtId="0" fontId="11" fillId="0" borderId="30" xfId="0" applyNumberFormat="1" applyFont="1" applyFill="1" applyBorder="1" applyAlignment="1">
      <alignment vertical="center" wrapText="1"/>
    </xf>
    <xf numFmtId="49" fontId="11" fillId="33" borderId="0" xfId="0" applyNumberFormat="1" applyFont="1" applyFill="1" applyAlignment="1">
      <alignment vertical="center" wrapText="1"/>
    </xf>
    <xf numFmtId="49" fontId="11" fillId="35" borderId="0" xfId="60" applyNumberFormat="1" applyFont="1" applyFill="1" applyAlignment="1">
      <alignment horizontal="left" vertical="center" wrapText="1"/>
      <protection/>
    </xf>
    <xf numFmtId="0" fontId="11" fillId="35" borderId="0" xfId="56" applyFont="1" applyFill="1" applyAlignment="1" applyProtection="1">
      <alignment vertical="center"/>
      <protection/>
    </xf>
    <xf numFmtId="0" fontId="11" fillId="35" borderId="0" xfId="60" applyFont="1" applyFill="1" applyAlignment="1">
      <alignment horizontal="center" vertical="center" wrapText="1"/>
      <protection/>
    </xf>
    <xf numFmtId="0" fontId="11" fillId="35" borderId="0" xfId="60" applyFont="1" applyFill="1" applyAlignment="1">
      <alignment horizontal="right" vertical="center" wrapText="1"/>
      <protection/>
    </xf>
    <xf numFmtId="0" fontId="11" fillId="35" borderId="0" xfId="60" applyFont="1" applyFill="1" applyAlignment="1">
      <alignment vertical="center"/>
      <protection/>
    </xf>
    <xf numFmtId="0" fontId="11" fillId="35" borderId="0" xfId="56" applyFont="1" applyFill="1" applyAlignment="1" applyProtection="1">
      <alignment horizontal="left" vertical="center" wrapText="1"/>
      <protection/>
    </xf>
    <xf numFmtId="3" fontId="11" fillId="34" borderId="0" xfId="0" applyNumberFormat="1" applyFont="1" applyFill="1" applyBorder="1" applyAlignment="1">
      <alignment horizontal="left" vertical="center" wrapText="1"/>
    </xf>
    <xf numFmtId="49" fontId="11" fillId="34" borderId="0" xfId="56" applyNumberFormat="1" applyFont="1" applyFill="1" applyBorder="1" applyAlignment="1" applyProtection="1">
      <alignment vertical="center" wrapText="1"/>
      <protection/>
    </xf>
    <xf numFmtId="164" fontId="11" fillId="34" borderId="0" xfId="42" applyNumberFormat="1" applyFont="1" applyFill="1" applyBorder="1" applyAlignment="1">
      <alignment horizontal="right" vertical="center" wrapText="1"/>
    </xf>
    <xf numFmtId="0" fontId="17" fillId="34" borderId="0" xfId="56" applyFont="1" applyFill="1" applyBorder="1" applyAlignment="1" applyProtection="1">
      <alignment horizontal="left" vertical="center" wrapText="1"/>
      <protection/>
    </xf>
    <xf numFmtId="0" fontId="17" fillId="34" borderId="0" xfId="56" applyFont="1" applyFill="1" applyBorder="1" applyAlignment="1" applyProtection="1">
      <alignment vertical="center" wrapText="1"/>
      <protection/>
    </xf>
    <xf numFmtId="0" fontId="11" fillId="34" borderId="0" xfId="56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 horizontal="left" vertical="center" wrapText="1"/>
    </xf>
    <xf numFmtId="3" fontId="11" fillId="34" borderId="12" xfId="0" applyNumberFormat="1" applyFont="1" applyFill="1" applyBorder="1" applyAlignment="1">
      <alignment vertical="center" wrapText="1"/>
    </xf>
    <xf numFmtId="3" fontId="11" fillId="34" borderId="0" xfId="0" applyNumberFormat="1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11" fillId="34" borderId="0" xfId="0" applyFont="1" applyFill="1" applyAlignment="1">
      <alignment horizontal="left"/>
    </xf>
    <xf numFmtId="0" fontId="11" fillId="34" borderId="0" xfId="0" applyFont="1" applyFill="1" applyBorder="1" applyAlignment="1" quotePrefix="1">
      <alignment horizontal="center" vertical="center" wrapText="1"/>
    </xf>
    <xf numFmtId="184" fontId="11" fillId="34" borderId="0" xfId="0" applyNumberFormat="1" applyFont="1" applyFill="1" applyBorder="1" applyAlignment="1" quotePrefix="1">
      <alignment horizontal="center" vertical="center" wrapText="1"/>
    </xf>
    <xf numFmtId="0" fontId="11" fillId="34" borderId="11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wrapText="1"/>
    </xf>
    <xf numFmtId="49" fontId="17" fillId="34" borderId="0" xfId="56" applyNumberFormat="1" applyFont="1" applyFill="1" applyBorder="1" applyAlignment="1" applyProtection="1">
      <alignment horizontal="left" vertical="center" wrapText="1"/>
      <protection/>
    </xf>
    <xf numFmtId="0" fontId="11" fillId="35" borderId="0" xfId="60" applyFont="1" applyFill="1" applyBorder="1" applyAlignment="1">
      <alignment horizontal="center" vertical="center" wrapText="1"/>
      <protection/>
    </xf>
    <xf numFmtId="0" fontId="11" fillId="35" borderId="0" xfId="60" applyFont="1" applyFill="1" applyBorder="1" applyAlignment="1">
      <alignment vertical="center" wrapText="1"/>
      <protection/>
    </xf>
    <xf numFmtId="0" fontId="11" fillId="34" borderId="0" xfId="56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>
      <alignment horizontal="center" vertical="center" wrapText="1"/>
    </xf>
    <xf numFmtId="17" fontId="11" fillId="35" borderId="0" xfId="0" applyNumberFormat="1" applyFont="1" applyFill="1" applyBorder="1" applyAlignment="1">
      <alignment vertical="center" wrapText="1"/>
    </xf>
    <xf numFmtId="14" fontId="11" fillId="34" borderId="0" xfId="60" applyNumberFormat="1" applyFont="1" applyFill="1" applyBorder="1" applyAlignment="1">
      <alignment vertical="center" wrapText="1"/>
      <protection/>
    </xf>
    <xf numFmtId="0" fontId="11" fillId="34" borderId="0" xfId="0" applyFont="1" applyFill="1" applyAlignment="1">
      <alignment vertical="center" wrapText="1"/>
    </xf>
    <xf numFmtId="178" fontId="11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14" fontId="11" fillId="34" borderId="0" xfId="0" applyNumberFormat="1" applyFont="1" applyFill="1" applyBorder="1" applyAlignment="1" quotePrefix="1">
      <alignment vertical="center" wrapText="1"/>
    </xf>
    <xf numFmtId="1" fontId="11" fillId="34" borderId="0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vertical="center" wrapText="1"/>
    </xf>
    <xf numFmtId="0" fontId="11" fillId="15" borderId="0" xfId="0" applyNumberFormat="1" applyFont="1" applyFill="1" applyBorder="1" applyAlignment="1">
      <alignment vertical="center" wrapText="1"/>
    </xf>
    <xf numFmtId="14" fontId="11" fillId="15" borderId="0" xfId="0" applyNumberFormat="1" applyFont="1" applyFill="1" applyBorder="1" applyAlignment="1" quotePrefix="1">
      <alignment horizontal="center" vertical="center" wrapText="1"/>
    </xf>
    <xf numFmtId="14" fontId="11" fillId="15" borderId="0" xfId="0" applyNumberFormat="1" applyFont="1" applyFill="1" applyBorder="1" applyAlignment="1">
      <alignment horizontal="center" vertical="center" wrapText="1"/>
    </xf>
    <xf numFmtId="164" fontId="11" fillId="35" borderId="0" xfId="42" applyNumberFormat="1" applyFont="1" applyFill="1" applyBorder="1" applyAlignment="1">
      <alignment vertical="center" wrapText="1"/>
    </xf>
    <xf numFmtId="164" fontId="11" fillId="0" borderId="0" xfId="42" applyNumberFormat="1" applyFont="1" applyFill="1" applyBorder="1" applyAlignment="1">
      <alignment vertical="center" wrapText="1"/>
    </xf>
    <xf numFmtId="0" fontId="11" fillId="41" borderId="0" xfId="60" applyFont="1" applyFill="1" applyBorder="1" applyAlignment="1">
      <alignment vertical="center" wrapText="1"/>
      <protection/>
    </xf>
    <xf numFmtId="0" fontId="11" fillId="35" borderId="0" xfId="60" applyFont="1" applyFill="1" applyBorder="1" applyAlignment="1">
      <alignment horizontal="left" vertical="center" wrapText="1"/>
      <protection/>
    </xf>
    <xf numFmtId="49" fontId="11" fillId="35" borderId="0" xfId="60" applyNumberFormat="1" applyFont="1" applyFill="1" applyBorder="1" applyAlignment="1">
      <alignment vertical="center" wrapText="1"/>
      <protection/>
    </xf>
    <xf numFmtId="14" fontId="11" fillId="35" borderId="0" xfId="60" applyNumberFormat="1" applyFont="1" applyFill="1" applyBorder="1" applyAlignment="1">
      <alignment vertical="center" wrapText="1"/>
      <protection/>
    </xf>
    <xf numFmtId="0" fontId="17" fillId="35" borderId="0" xfId="56" applyFont="1" applyFill="1" applyBorder="1" applyAlignment="1" applyProtection="1">
      <alignment vertical="center" wrapText="1"/>
      <protection/>
    </xf>
    <xf numFmtId="0" fontId="11" fillId="34" borderId="0" xfId="60" applyFont="1" applyFill="1" applyAlignment="1">
      <alignment horizontal="left" vertical="center"/>
      <protection/>
    </xf>
    <xf numFmtId="0" fontId="18" fillId="34" borderId="12" xfId="0" applyFont="1" applyFill="1" applyBorder="1" applyAlignment="1">
      <alignment vertical="center" wrapText="1"/>
    </xf>
    <xf numFmtId="164" fontId="11" fillId="34" borderId="23" xfId="42" applyNumberFormat="1" applyFont="1" applyFill="1" applyBorder="1" applyAlignment="1">
      <alignment horizontal="right" vertical="center" wrapText="1"/>
    </xf>
    <xf numFmtId="164" fontId="11" fillId="34" borderId="0" xfId="42" applyNumberFormat="1" applyFont="1" applyFill="1" applyAlignment="1">
      <alignment horizontal="right" vertical="center" wrapText="1"/>
    </xf>
    <xf numFmtId="164" fontId="11" fillId="35" borderId="0" xfId="42" applyNumberFormat="1" applyFont="1" applyFill="1" applyAlignment="1">
      <alignment horizontal="right" vertical="center" wrapText="1"/>
    </xf>
    <xf numFmtId="164" fontId="18" fillId="38" borderId="0" xfId="42" applyNumberFormat="1" applyFont="1" applyFill="1" applyBorder="1" applyAlignment="1">
      <alignment vertical="center" wrapText="1"/>
    </xf>
    <xf numFmtId="164" fontId="11" fillId="33" borderId="25" xfId="42" applyNumberFormat="1" applyFont="1" applyFill="1" applyBorder="1" applyAlignment="1">
      <alignment vertical="center" wrapText="1"/>
    </xf>
    <xf numFmtId="164" fontId="11" fillId="33" borderId="0" xfId="42" applyNumberFormat="1" applyFont="1" applyFill="1" applyBorder="1" applyAlignment="1">
      <alignment vertical="center" wrapText="1"/>
    </xf>
    <xf numFmtId="0" fontId="11" fillId="35" borderId="0" xfId="0" applyNumberFormat="1" applyFont="1" applyFill="1" applyBorder="1" applyAlignment="1">
      <alignment horizontal="center" vertical="center" wrapText="1"/>
    </xf>
    <xf numFmtId="164" fontId="18" fillId="34" borderId="0" xfId="42" applyNumberFormat="1" applyFont="1" applyFill="1" applyBorder="1" applyAlignment="1">
      <alignment vertical="center" wrapText="1"/>
    </xf>
    <xf numFmtId="2" fontId="11" fillId="34" borderId="10" xfId="42" applyNumberFormat="1" applyFont="1" applyFill="1" applyBorder="1" applyAlignment="1">
      <alignment horizontal="right" vertical="center" wrapText="1"/>
    </xf>
    <xf numFmtId="0" fontId="44" fillId="33" borderId="0" xfId="42" applyNumberFormat="1" applyFont="1" applyFill="1" applyAlignment="1">
      <alignment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14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/>
    </xf>
    <xf numFmtId="0" fontId="46" fillId="33" borderId="26" xfId="0" applyFont="1" applyFill="1" applyBorder="1" applyAlignment="1">
      <alignment horizontal="center"/>
    </xf>
    <xf numFmtId="17" fontId="46" fillId="33" borderId="23" xfId="0" applyNumberFormat="1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179" fontId="44" fillId="34" borderId="0" xfId="0" applyNumberFormat="1" applyFont="1" applyFill="1" applyBorder="1" applyAlignment="1">
      <alignment/>
    </xf>
    <xf numFmtId="17" fontId="44" fillId="34" borderId="0" xfId="0" applyNumberFormat="1" applyFont="1" applyFill="1" applyBorder="1" applyAlignment="1">
      <alignment/>
    </xf>
    <xf numFmtId="1" fontId="44" fillId="34" borderId="0" xfId="0" applyNumberFormat="1" applyFont="1" applyFill="1" applyBorder="1" applyAlignment="1">
      <alignment/>
    </xf>
    <xf numFmtId="179" fontId="44" fillId="33" borderId="0" xfId="0" applyNumberFormat="1" applyFont="1" applyFill="1" applyBorder="1" applyAlignment="1">
      <alignment/>
    </xf>
    <xf numFmtId="0" fontId="44" fillId="33" borderId="0" xfId="60" applyNumberFormat="1" applyFont="1" applyFill="1" applyBorder="1" applyAlignment="1">
      <alignment vertical="center" wrapText="1"/>
      <protection/>
    </xf>
    <xf numFmtId="3" fontId="44" fillId="33" borderId="0" xfId="60" applyNumberFormat="1" applyFont="1" applyFill="1" applyBorder="1" applyAlignment="1">
      <alignment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2" fillId="33" borderId="26" xfId="0" applyNumberFormat="1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4" fillId="42" borderId="40" xfId="0" applyFont="1" applyFill="1" applyBorder="1" applyAlignment="1">
      <alignment horizontal="center" vertical="center" wrapText="1" shrinkToFit="1"/>
    </xf>
    <xf numFmtId="0" fontId="14" fillId="42" borderId="41" xfId="0" applyFont="1" applyFill="1" applyBorder="1" applyAlignment="1">
      <alignment horizontal="center" vertical="center" wrapText="1" shrinkToFit="1"/>
    </xf>
    <xf numFmtId="0" fontId="14" fillId="42" borderId="34" xfId="0" applyFont="1" applyFill="1" applyBorder="1" applyAlignment="1">
      <alignment horizontal="center" vertical="center" wrapText="1" shrinkToFit="1"/>
    </xf>
    <xf numFmtId="0" fontId="14" fillId="42" borderId="42" xfId="0" applyFont="1" applyFill="1" applyBorder="1" applyAlignment="1">
      <alignment horizontal="center" vertical="center" wrapText="1" shrinkToFit="1"/>
    </xf>
    <xf numFmtId="0" fontId="14" fillId="42" borderId="43" xfId="0" applyFont="1" applyFill="1" applyBorder="1" applyAlignment="1">
      <alignment horizontal="center" vertical="center" wrapText="1" shrinkToFit="1"/>
    </xf>
    <xf numFmtId="0" fontId="14" fillId="33" borderId="15" xfId="0" applyFont="1" applyFill="1" applyBorder="1" applyAlignment="1">
      <alignment horizontal="center" vertical="center" wrapText="1" shrinkToFit="1"/>
    </xf>
    <xf numFmtId="0" fontId="14" fillId="33" borderId="16" xfId="0" applyFont="1" applyFill="1" applyBorder="1" applyAlignment="1">
      <alignment horizontal="center" vertical="center" wrapText="1" shrinkToFit="1"/>
    </xf>
    <xf numFmtId="0" fontId="14" fillId="42" borderId="37" xfId="0" applyFont="1" applyFill="1" applyBorder="1" applyAlignment="1">
      <alignment horizontal="center" vertical="center" wrapText="1" shrinkToFit="1"/>
    </xf>
    <xf numFmtId="0" fontId="14" fillId="42" borderId="38" xfId="0" applyFont="1" applyFill="1" applyBorder="1" applyAlignment="1">
      <alignment horizontal="center" vertical="center" wrapText="1" shrinkToFit="1"/>
    </xf>
    <xf numFmtId="0" fontId="14" fillId="42" borderId="39" xfId="0" applyFont="1" applyFill="1" applyBorder="1" applyAlignment="1">
      <alignment horizontal="center" vertical="center" wrapText="1" shrinkToFit="1"/>
    </xf>
    <xf numFmtId="0" fontId="14" fillId="33" borderId="44" xfId="0" applyFont="1" applyFill="1" applyBorder="1" applyAlignment="1">
      <alignment horizontal="center" vertical="center" wrapText="1" shrinkToFit="1"/>
    </xf>
    <xf numFmtId="0" fontId="14" fillId="33" borderId="45" xfId="0" applyFont="1" applyFill="1" applyBorder="1" applyAlignment="1">
      <alignment horizontal="center" vertical="center" wrapText="1" shrinkToFit="1"/>
    </xf>
    <xf numFmtId="0" fontId="14" fillId="33" borderId="46" xfId="0" applyFont="1" applyFill="1" applyBorder="1" applyAlignment="1">
      <alignment horizontal="center" vertical="center" wrapText="1" shrinkToFit="1"/>
    </xf>
    <xf numFmtId="0" fontId="14" fillId="33" borderId="47" xfId="0" applyFont="1" applyFill="1" applyBorder="1" applyAlignment="1">
      <alignment horizontal="center" vertical="center" wrapText="1" shrinkToFit="1"/>
    </xf>
    <xf numFmtId="0" fontId="14" fillId="42" borderId="48" xfId="0" applyFont="1" applyFill="1" applyBorder="1" applyAlignment="1">
      <alignment horizontal="center" vertical="center" wrapText="1" shrinkToFit="1"/>
    </xf>
    <xf numFmtId="0" fontId="14" fillId="42" borderId="49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1" fillId="34" borderId="0" xfId="0" applyNumberFormat="1" applyFont="1" applyFill="1" applyBorder="1" applyAlignment="1">
      <alignment vertical="center" wrapText="1"/>
    </xf>
    <xf numFmtId="0" fontId="11" fillId="33" borderId="0" xfId="0" applyNumberFormat="1" applyFont="1" applyFill="1" applyAlignment="1">
      <alignment vertical="center" wrapText="1"/>
    </xf>
    <xf numFmtId="49" fontId="18" fillId="33" borderId="0" xfId="0" applyNumberFormat="1" applyFont="1" applyFill="1" applyBorder="1" applyAlignment="1">
      <alignment vertical="center" wrapText="1"/>
    </xf>
    <xf numFmtId="0" fontId="18" fillId="33" borderId="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MAILING LIST Composters on the Scheme+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8">
    <dxf>
      <fill>
        <patternFill>
          <bgColor indexed="10"/>
        </patternFill>
      </fill>
    </dxf>
    <dxf>
      <font>
        <b val="0"/>
        <i val="0"/>
      </font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ont>
        <u val="none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Throughput (tonnes per annum)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225"/>
          <c:w val="0.997"/>
          <c:h val="0.8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'Charts-no&amp;throughput'!$B$4:$B$37</c:f>
              <c:strCache/>
            </c:strRef>
          </c:cat>
          <c:val>
            <c:numRef>
              <c:f>'Charts-no&amp;throughput'!$D$4:$D$37</c:f>
              <c:numCache/>
            </c:numRef>
          </c:val>
          <c:smooth val="0"/>
        </c:ser>
        <c:marker val="1"/>
        <c:axId val="3902610"/>
        <c:axId val="35123491"/>
      </c:lineChart>
      <c:dateAx>
        <c:axId val="3902610"/>
        <c:scaling>
          <c:orientation val="minMax"/>
        </c:scaling>
        <c:axPos val="b"/>
        <c:delete val="0"/>
        <c:numFmt formatCode="mm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5123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90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5"/>
          <c:y val="0.9285"/>
          <c:w val="0.108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No of processes on the Scheme</a:t>
            </a:r>
          </a:p>
        </c:rich>
      </c:tx>
      <c:layout>
        <c:manualLayout>
          <c:xMode val="factor"/>
          <c:yMode val="factor"/>
          <c:x val="-0.00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9625"/>
          <c:h val="0.85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'Charts-no&amp;throughput'!$B$4:$B$37</c:f>
              <c:strCache/>
            </c:strRef>
          </c:cat>
          <c:val>
            <c:numRef>
              <c:f>'Charts-no&amp;throughput'!$C$4:$C$37</c:f>
              <c:numCache/>
            </c:numRef>
          </c:val>
          <c:smooth val="0"/>
        </c:ser>
        <c:marker val="1"/>
        <c:axId val="47675964"/>
        <c:axId val="26430493"/>
      </c:lineChart>
      <c:dateAx>
        <c:axId val="47675964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430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Throughput (tonnes per annum) &amp; No of processes on the Scheme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225"/>
          <c:w val="0.990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throughput</c:v>
          </c:tx>
          <c:spPr>
            <a:solidFill>
              <a:srgbClr val="31859C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1859C"/>
              </a:solidFill>
              <a:ln w="12700">
                <a:solidFill>
                  <a:srgbClr val="333399"/>
                </a:solidFill>
              </a:ln>
            </c:spPr>
          </c:dPt>
          <c:trendline>
            <c:name>throughput - trendline</c:name>
            <c:spPr>
              <a:ln w="3175">
                <a:solidFill>
                  <a:srgbClr val="003366"/>
                </a:solidFill>
              </a:ln>
            </c:spPr>
            <c:trendlineType val="movingAvg"/>
            <c:period val="2"/>
          </c:trendline>
          <c:cat>
            <c:strRef>
              <c:f>('Charts-no&amp;throughput'!$B$4:$B$30,'Charts-no&amp;throughput'!$B$31)</c:f>
              <c:strCache/>
            </c:strRef>
          </c:cat>
          <c:val>
            <c:numRef>
              <c:f>('Charts-no&amp;throughput'!$D$4:$D$30,'Charts-no&amp;throughput'!$D$31)</c:f>
              <c:numCache/>
            </c:numRef>
          </c:val>
        </c:ser>
        <c:overlap val="18"/>
        <c:gapWidth val="137"/>
        <c:axId val="36547846"/>
        <c:axId val="60495159"/>
      </c:barChart>
      <c:lineChart>
        <c:grouping val="stacked"/>
        <c:varyColors val="0"/>
        <c:ser>
          <c:idx val="1"/>
          <c:order val="1"/>
          <c:tx>
            <c:v>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'Charts-no&amp;throughput'!$C$4:$C$31</c:f>
              <c:numCache/>
            </c:numRef>
          </c:val>
          <c:smooth val="0"/>
        </c:ser>
        <c:axId val="7585520"/>
        <c:axId val="1160817"/>
      </c:lineChart>
      <c:dateAx>
        <c:axId val="36547846"/>
        <c:scaling>
          <c:orientation val="minMax"/>
        </c:scaling>
        <c:axPos val="b"/>
        <c:delete val="0"/>
        <c:numFmt formatCode="mm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495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6547846"/>
        <c:crossesAt val="1"/>
        <c:crossBetween val="between"/>
        <c:dispUnits/>
      </c:valAx>
      <c:dateAx>
        <c:axId val="7585520"/>
        <c:scaling>
          <c:orientation val="minMax"/>
        </c:scaling>
        <c:axPos val="b"/>
        <c:delete val="1"/>
        <c:majorTickMark val="out"/>
        <c:minorTickMark val="none"/>
        <c:tickLblPos val="none"/>
        <c:crossAx val="1160817"/>
        <c:crosses val="autoZero"/>
        <c:auto val="0"/>
        <c:noMultiLvlLbl val="0"/>
      </c:dateAx>
      <c:valAx>
        <c:axId val="1160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55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25"/>
          <c:y val="0.9285"/>
          <c:w val="0.449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No of processes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675"/>
          <c:w val="0.96725"/>
          <c:h val="0.748"/>
        </c:manualLayout>
      </c:layout>
      <c:lineChart>
        <c:grouping val="standard"/>
        <c:varyColors val="0"/>
        <c:ser>
          <c:idx val="0"/>
          <c:order val="0"/>
          <c:tx>
            <c:v>Applied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FF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'Charts - Trends'!$B$5:$B$53</c:f>
              <c:strCache/>
            </c:strRef>
          </c:cat>
          <c:val>
            <c:numRef>
              <c:f>'Charts - Trends'!$C$5:$C$53</c:f>
              <c:numCache/>
            </c:numRef>
          </c:val>
          <c:smooth val="0"/>
        </c:ser>
        <c:ser>
          <c:idx val="1"/>
          <c:order val="1"/>
          <c:tx>
            <c:v>Certified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99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'Charts - Trends'!$B$5:$B$53</c:f>
              <c:strCache/>
            </c:strRef>
          </c:cat>
          <c:val>
            <c:numRef>
              <c:f>'Charts - Trends'!$E$5:$E$53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99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'Charts - Trends'!$B$5:$B$53</c:f>
              <c:strCache/>
            </c:strRef>
          </c:cat>
          <c:val>
            <c:numRef>
              <c:f>'Charts - Trends'!$G$5:$G$53</c:f>
              <c:numCache/>
            </c:numRef>
          </c:val>
          <c:smooth val="0"/>
        </c:ser>
        <c:marker val="1"/>
        <c:axId val="10447354"/>
        <c:axId val="26917323"/>
      </c:lineChart>
      <c:dateAx>
        <c:axId val="10447354"/>
        <c:scaling>
          <c:orientation val="minMax"/>
          <c:max val="41306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 val="autoZero"/>
        <c:auto val="0"/>
        <c:baseTimeUnit val="months"/>
        <c:majorUnit val="4"/>
        <c:majorTimeUnit val="months"/>
        <c:minorUnit val="4"/>
        <c:minorTimeUnit val="months"/>
        <c:noMultiLvlLbl val="0"/>
      </c:dateAx>
      <c:valAx>
        <c:axId val="2691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92525"/>
          <c:w val="0.367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Throughput tap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75"/>
          <c:w val="0.967"/>
          <c:h val="0.74625"/>
        </c:manualLayout>
      </c:layout>
      <c:lineChart>
        <c:grouping val="standard"/>
        <c:varyColors val="0"/>
        <c:ser>
          <c:idx val="0"/>
          <c:order val="0"/>
          <c:tx>
            <c:v>Applied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'Charts - Trends'!$B$5:$B$51</c:f>
              <c:strCache/>
            </c:strRef>
          </c:cat>
          <c:val>
            <c:numRef>
              <c:f>'Charts - Trends'!$D$5:$D$51</c:f>
              <c:numCache/>
            </c:numRef>
          </c:val>
          <c:smooth val="0"/>
        </c:ser>
        <c:ser>
          <c:idx val="1"/>
          <c:order val="1"/>
          <c:tx>
            <c:v>Certified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99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'Charts - Trends'!$B$5:$B$51</c:f>
              <c:strCache/>
            </c:strRef>
          </c:cat>
          <c:val>
            <c:numRef>
              <c:f>'Charts - Trends'!$F$5:$F$51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99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'Charts - Trends'!$B$5:$B$51</c:f>
              <c:strCache/>
            </c:strRef>
          </c:cat>
          <c:val>
            <c:numRef>
              <c:f>'Charts - Trends'!$H$5:$H$51</c:f>
              <c:numCache/>
            </c:numRef>
          </c:val>
          <c:smooth val="0"/>
        </c:ser>
        <c:marker val="1"/>
        <c:axId val="40929316"/>
        <c:axId val="32819525"/>
      </c:lineChart>
      <c:dateAx>
        <c:axId val="40929316"/>
        <c:scaling>
          <c:orientation val="minMax"/>
          <c:max val="41306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 val="autoZero"/>
        <c:auto val="0"/>
        <c:baseTimeUnit val="months"/>
        <c:majorUnit val="4"/>
        <c:majorTimeUnit val="months"/>
        <c:minorUnit val="4"/>
        <c:minorTimeUnit val="months"/>
        <c:noMultiLvlLbl val="0"/>
      </c:dateAx>
      <c:valAx>
        <c:axId val="32819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56"/>
          <c:y val="0.9225"/>
          <c:w val="0.366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5"/>
          <c:y val="0.17825"/>
          <c:w val="0.99975"/>
          <c:h val="0.65175"/>
        </c:manualLayout>
      </c:layout>
      <c:lineChart>
        <c:grouping val="standard"/>
        <c:varyColors val="0"/>
        <c:ser>
          <c:idx val="0"/>
          <c:order val="0"/>
          <c:tx>
            <c:v>No composting processes on AfOR Compost Certification Scheme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  <c:smooth val="0"/>
        </c:ser>
        <c:marker val="1"/>
        <c:axId val="26940270"/>
        <c:axId val="41135839"/>
      </c:lineChart>
      <c:dateAx>
        <c:axId val="2694027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113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104775</xdr:rowOff>
    </xdr:from>
    <xdr:to>
      <xdr:col>15</xdr:col>
      <xdr:colOff>247650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676650" y="104775"/>
        <a:ext cx="7543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28</xdr:row>
      <xdr:rowOff>47625</xdr:rowOff>
    </xdr:from>
    <xdr:to>
      <xdr:col>15</xdr:col>
      <xdr:colOff>219075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3600450" y="4762500"/>
        <a:ext cx="75914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55</xdr:row>
      <xdr:rowOff>133350</xdr:rowOff>
    </xdr:from>
    <xdr:to>
      <xdr:col>17</xdr:col>
      <xdr:colOff>361950</xdr:colOff>
      <xdr:row>80</xdr:row>
      <xdr:rowOff>38100</xdr:rowOff>
    </xdr:to>
    <xdr:graphicFrame>
      <xdr:nvGraphicFramePr>
        <xdr:cNvPr id="3" name="Chart 1"/>
        <xdr:cNvGraphicFramePr/>
      </xdr:nvGraphicFramePr>
      <xdr:xfrm>
        <a:off x="5010150" y="9220200"/>
        <a:ext cx="754380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101</xdr:row>
      <xdr:rowOff>19050</xdr:rowOff>
    </xdr:from>
    <xdr:to>
      <xdr:col>13</xdr:col>
      <xdr:colOff>123825</xdr:colOff>
      <xdr:row>112</xdr:row>
      <xdr:rowOff>133350</xdr:rowOff>
    </xdr:to>
    <xdr:sp>
      <xdr:nvSpPr>
        <xdr:cNvPr id="1" name="Line 6"/>
        <xdr:cNvSpPr>
          <a:spLocks/>
        </xdr:cNvSpPr>
      </xdr:nvSpPr>
      <xdr:spPr>
        <a:xfrm flipH="1">
          <a:off x="9305925" y="1666875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</xdr:row>
      <xdr:rowOff>76200</xdr:rowOff>
    </xdr:from>
    <xdr:to>
      <xdr:col>17</xdr:col>
      <xdr:colOff>57150</xdr:colOff>
      <xdr:row>26</xdr:row>
      <xdr:rowOff>38100</xdr:rowOff>
    </xdr:to>
    <xdr:graphicFrame>
      <xdr:nvGraphicFramePr>
        <xdr:cNvPr id="2" name="Chart 1360"/>
        <xdr:cNvGraphicFramePr/>
      </xdr:nvGraphicFramePr>
      <xdr:xfrm>
        <a:off x="5791200" y="1019175"/>
        <a:ext cx="5886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28</xdr:row>
      <xdr:rowOff>95250</xdr:rowOff>
    </xdr:from>
    <xdr:to>
      <xdr:col>17</xdr:col>
      <xdr:colOff>466725</xdr:colOff>
      <xdr:row>50</xdr:row>
      <xdr:rowOff>57150</xdr:rowOff>
    </xdr:to>
    <xdr:graphicFrame>
      <xdr:nvGraphicFramePr>
        <xdr:cNvPr id="3" name="Chart 1361"/>
        <xdr:cNvGraphicFramePr/>
      </xdr:nvGraphicFramePr>
      <xdr:xfrm>
        <a:off x="5848350" y="4924425"/>
        <a:ext cx="62388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6</xdr:row>
      <xdr:rowOff>66675</xdr:rowOff>
    </xdr:from>
    <xdr:to>
      <xdr:col>14</xdr:col>
      <xdr:colOff>161925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028950" y="1038225"/>
        <a:ext cx="5667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edsorganicgrowers@phonecoop.coop" TargetMode="External" /><Relationship Id="rId2" Type="http://schemas.openxmlformats.org/officeDocument/2006/relationships/hyperlink" Target="mailto:recycle@stantonrecycling.co.uk" TargetMode="External" /><Relationship Id="rId3" Type="http://schemas.openxmlformats.org/officeDocument/2006/relationships/hyperlink" Target="mailto:clarkesonrecycling@ntlworld.com" TargetMode="External" /><Relationship Id="rId4" Type="http://schemas.openxmlformats.org/officeDocument/2006/relationships/hyperlink" Target="mailto:rebecca.jones@thisiseco.co.uk" TargetMode="External" /><Relationship Id="rId5" Type="http://schemas.openxmlformats.org/officeDocument/2006/relationships/hyperlink" Target="mailto:dbarnacle@agrivert.co.uk" TargetMode="External" /><Relationship Id="rId6" Type="http://schemas.openxmlformats.org/officeDocument/2006/relationships/hyperlink" Target="mailto:peter.reynolds@jackmoodylimited.co.uk" TargetMode="External" /><Relationship Id="rId7" Type="http://schemas.openxmlformats.org/officeDocument/2006/relationships/hyperlink" Target="mailto:murphys2@stirling.gov.uk" TargetMode="External" /><Relationship Id="rId8" Type="http://schemas.openxmlformats.org/officeDocument/2006/relationships/hyperlink" Target="mailto:matthew@mec-recycling.co.uk" TargetMode="External" /><Relationship Id="rId9" Type="http://schemas.openxmlformats.org/officeDocument/2006/relationships/hyperlink" Target="mailto:AFear@viridor.co.uk" TargetMode="External" /><Relationship Id="rId10" Type="http://schemas.openxmlformats.org/officeDocument/2006/relationships/hyperlink" Target="mailto:stevenedwards@gwynedd.gov.uk" TargetMode="External" /><Relationship Id="rId11" Type="http://schemas.openxmlformats.org/officeDocument/2006/relationships/hyperlink" Target="mailto:sherwoodfarms@live.co.uk" TargetMode="External" /><Relationship Id="rId12" Type="http://schemas.openxmlformats.org/officeDocument/2006/relationships/hyperlink" Target="mailto:sarah.manwaring@theteggroup.plc.uk" TargetMode="External" /><Relationship Id="rId13" Type="http://schemas.openxmlformats.org/officeDocument/2006/relationships/hyperlink" Target="mailto:sarah.manwaring@theteggroup.plc.uk" TargetMode="External" /><Relationship Id="rId14" Type="http://schemas.openxmlformats.org/officeDocument/2006/relationships/hyperlink" Target="mailto:greencompltd@btconnect.com" TargetMode="External" /><Relationship Id="rId15" Type="http://schemas.openxmlformats.org/officeDocument/2006/relationships/hyperlink" Target="mailto:andrewcook@talk21.com" TargetMode="External" /><Relationship Id="rId16" Type="http://schemas.openxmlformats.org/officeDocument/2006/relationships/hyperlink" Target="mailto:ralph@billybowietankers.co.uk" TargetMode="External" /><Relationship Id="rId17" Type="http://schemas.openxmlformats.org/officeDocument/2006/relationships/hyperlink" Target="mailto:greencompltd@btconnect.com" TargetMode="External" /><Relationship Id="rId18" Type="http://schemas.openxmlformats.org/officeDocument/2006/relationships/hyperlink" Target="mailto:peter.reynolds@jackmoodylimited.co.uk" TargetMode="External" /><Relationship Id="rId19" Type="http://schemas.openxmlformats.org/officeDocument/2006/relationships/hyperlink" Target="mailto:peter.reynolds@jackmoodylimited.co.uk" TargetMode="External" /><Relationship Id="rId20" Type="http://schemas.openxmlformats.org/officeDocument/2006/relationships/hyperlink" Target="mailto:peter.reynolds@jackmoodylimited.co.uk" TargetMode="External" /><Relationship Id="rId21" Type="http://schemas.openxmlformats.org/officeDocument/2006/relationships/hyperlink" Target="mailto:andrewcook@talk21.com" TargetMode="External" /><Relationship Id="rId22" Type="http://schemas.openxmlformats.org/officeDocument/2006/relationships/hyperlink" Target="mailto:gearoid.henry@newcastle.gov.uk" TargetMode="External" /><Relationship Id="rId23" Type="http://schemas.openxmlformats.org/officeDocument/2006/relationships/hyperlink" Target="mailto:gearoid.henry@newcastle.gov.uk" TargetMode="External" /><Relationship Id="rId24" Type="http://schemas.openxmlformats.org/officeDocument/2006/relationships/hyperlink" Target="mailto:chrism@midukrecycling.co.uk" TargetMode="External" /><Relationship Id="rId25" Type="http://schemas.openxmlformats.org/officeDocument/2006/relationships/hyperlink" Target="mailto:gregor@keenanrecycling.co.uk" TargetMode="External" /><Relationship Id="rId26" Type="http://schemas.openxmlformats.org/officeDocument/2006/relationships/hyperlink" Target="mailto:gregor@keenanrecycling.co.uk" TargetMode="External" /><Relationship Id="rId27" Type="http://schemas.openxmlformats.org/officeDocument/2006/relationships/hyperlink" Target="mailto:Simon.meakin@theteggroup.plc.uk" TargetMode="External" /><Relationship Id="rId28" Type="http://schemas.openxmlformats.org/officeDocument/2006/relationships/hyperlink" Target="mailto:Wgrhartleyrushton@yahoo.co.uk" TargetMode="External" /><Relationship Id="rId29" Type="http://schemas.openxmlformats.org/officeDocument/2006/relationships/hyperlink" Target="mailto:Wgrhartleyrushton@yahoo.co.uk" TargetMode="External" /><Relationship Id="rId30" Type="http://schemas.openxmlformats.org/officeDocument/2006/relationships/hyperlink" Target="mailto:jim.strathern@btconnect.com" TargetMode="External" /><Relationship Id="rId31" Type="http://schemas.openxmlformats.org/officeDocument/2006/relationships/hyperlink" Target="mailto:murphys2@stirling.gov.uk" TargetMode="External" /><Relationship Id="rId32" Type="http://schemas.openxmlformats.org/officeDocument/2006/relationships/hyperlink" Target="mailto:james@djandsjrecycling.com" TargetMode="External" /><Relationship Id="rId33" Type="http://schemas.openxmlformats.org/officeDocument/2006/relationships/hyperlink" Target="mailto:EcoSci@glendale-services.co.uk" TargetMode="External" /><Relationship Id="rId34" Type="http://schemas.openxmlformats.org/officeDocument/2006/relationships/hyperlink" Target="mailto:EcoSci@glendale-services.co.uk" TargetMode="External" /><Relationship Id="rId35" Type="http://schemas.openxmlformats.org/officeDocument/2006/relationships/hyperlink" Target="mailto:sherwoodfarms@live.co.uk" TargetMode="External" /><Relationship Id="rId36" Type="http://schemas.openxmlformats.org/officeDocument/2006/relationships/hyperlink" Target="mailto:gregor@keenanrecycling.co.uk" TargetMode="External" /><Relationship Id="rId37" Type="http://schemas.openxmlformats.org/officeDocument/2006/relationships/hyperlink" Target="mailto:esther.craister@sita.co.uk" TargetMode="External" /><Relationship Id="rId38" Type="http://schemas.openxmlformats.org/officeDocument/2006/relationships/hyperlink" Target="mailto:jezakemp@hotmail.com" TargetMode="External" /><Relationship Id="rId39" Type="http://schemas.openxmlformats.org/officeDocument/2006/relationships/hyperlink" Target="mailto:angela@djandsjrecycling.com" TargetMode="External" /><Relationship Id="rId40" Type="http://schemas.openxmlformats.org/officeDocument/2006/relationships/hyperlink" Target="mailto:stevenedwards@gwynedd.gov.uk" TargetMode="External" /><Relationship Id="rId41" Type="http://schemas.openxmlformats.org/officeDocument/2006/relationships/hyperlink" Target="mailto:gilesw@awjenkinson.co.uk" TargetMode="External" /><Relationship Id="rId42" Type="http://schemas.openxmlformats.org/officeDocument/2006/relationships/hyperlink" Target="mailto:Rosemary.hynd@fife.gov.uk" TargetMode="External" /><Relationship Id="rId43" Type="http://schemas.openxmlformats.org/officeDocument/2006/relationships/hyperlink" Target="mailto:Rosemary.hynd@fife.gov.uk" TargetMode="External" /><Relationship Id="rId44" Type="http://schemas.openxmlformats.org/officeDocument/2006/relationships/hyperlink" Target="mailto:simon.meakin@theteggroup.plc.uk" TargetMode="External" /><Relationship Id="rId45" Type="http://schemas.openxmlformats.org/officeDocument/2006/relationships/hyperlink" Target="mailto:recycle@stantonrecycling.co.uk" TargetMode="External" /><Relationship Id="rId46" Type="http://schemas.openxmlformats.org/officeDocument/2006/relationships/hyperlink" Target="mailto:EcoSci@glendale-services.co.uk" TargetMode="External" /><Relationship Id="rId47" Type="http://schemas.openxmlformats.org/officeDocument/2006/relationships/hyperlink" Target="mailto:jasmine.ball@glendale-services.co.uk" TargetMode="External" /><Relationship Id="rId48" Type="http://schemas.openxmlformats.org/officeDocument/2006/relationships/hyperlink" Target="mailto:jcooper@handm.wanadoo.co.uk" TargetMode="External" /><Relationship Id="rId49" Type="http://schemas.openxmlformats.org/officeDocument/2006/relationships/hyperlink" Target="mailto:Jo@material-change.com" TargetMode="External" /><Relationship Id="rId50" Type="http://schemas.openxmlformats.org/officeDocument/2006/relationships/hyperlink" Target="mailto:rachel@biowise.co.uk" TargetMode="External" /><Relationship Id="rId51" Type="http://schemas.openxmlformats.org/officeDocument/2006/relationships/hyperlink" Target="mailto:c.steward@treefella.com" TargetMode="External" /><Relationship Id="rId52" Type="http://schemas.openxmlformats.org/officeDocument/2006/relationships/hyperlink" Target="mailto:c.steward@treefella.com" TargetMode="External" /><Relationship Id="rId53" Type="http://schemas.openxmlformats.org/officeDocument/2006/relationships/hyperlink" Target="mailto:wj.mackintosh@btconnect.com" TargetMode="External" /><Relationship Id="rId54" Type="http://schemas.openxmlformats.org/officeDocument/2006/relationships/hyperlink" Target="mailto:wj.mackintosh@btconnect.com" TargetMode="External" /><Relationship Id="rId55" Type="http://schemas.openxmlformats.org/officeDocument/2006/relationships/hyperlink" Target="mailto:Simon.meakin@theteggroup.plc.uk" TargetMode="External" /><Relationship Id="rId56" Type="http://schemas.openxmlformats.org/officeDocument/2006/relationships/hyperlink" Target="mailto:shaunw@yaggs.co.uk" TargetMode="External" /><Relationship Id="rId57" Type="http://schemas.openxmlformats.org/officeDocument/2006/relationships/hyperlink" Target="mailto:shaunw@yaggs.co.uk" TargetMode="External" /><Relationship Id="rId58" Type="http://schemas.openxmlformats.org/officeDocument/2006/relationships/hyperlink" Target="mailto:kmoutos@agrivert.co.uk" TargetMode="External" /><Relationship Id="rId59" Type="http://schemas.openxmlformats.org/officeDocument/2006/relationships/hyperlink" Target="mailto:kenny.kerr@dundeecity.gov.uk" TargetMode="External" /><Relationship Id="rId60" Type="http://schemas.openxmlformats.org/officeDocument/2006/relationships/hyperlink" Target="mailto:esther.craister@sita.co.uk" TargetMode="External" /><Relationship Id="rId61" Type="http://schemas.openxmlformats.org/officeDocument/2006/relationships/hyperlink" Target="mailto:esther.craister@sita.co.uk" TargetMode="External" /><Relationship Id="rId62" Type="http://schemas.openxmlformats.org/officeDocument/2006/relationships/hyperlink" Target="mailto:stephen.t.smith@biffa.co.uk" TargetMode="External" /><Relationship Id="rId63" Type="http://schemas.openxmlformats.org/officeDocument/2006/relationships/hyperlink" Target="mailto:rsanders@viridor.co.uk" TargetMode="External" /><Relationship Id="rId64" Type="http://schemas.openxmlformats.org/officeDocument/2006/relationships/hyperlink" Target="mailto:ehxpp@anglesey.gov.uk" TargetMode="External" /><Relationship Id="rId65" Type="http://schemas.openxmlformats.org/officeDocument/2006/relationships/hyperlink" Target="mailto:jcooper@handm.wanadoo.co.uk" TargetMode="External" /><Relationship Id="rId66" Type="http://schemas.openxmlformats.org/officeDocument/2006/relationships/hyperlink" Target="mailto:hwaters@agrivert.co.uk" TargetMode="External" /><Relationship Id="rId67" Type="http://schemas.openxmlformats.org/officeDocument/2006/relationships/hyperlink" Target="mailto:jcooper@handm.wanadoo.co.uk" TargetMode="External" /><Relationship Id="rId68" Type="http://schemas.openxmlformats.org/officeDocument/2006/relationships/hyperlink" Target="mailto:jcooper@handm.wanadoo.co.uk" TargetMode="External" /><Relationship Id="rId69" Type="http://schemas.openxmlformats.org/officeDocument/2006/relationships/hyperlink" Target="mailto:john@frmrecycling.co.uk" TargetMode="External" /><Relationship Id="rId70" Type="http://schemas.openxmlformats.org/officeDocument/2006/relationships/hyperlink" Target="mailto:john@frmrecycling.co.uk" TargetMode="External" /><Relationship Id="rId71" Type="http://schemas.openxmlformats.org/officeDocument/2006/relationships/hyperlink" Target="mailto:adrian.jefferies@veolia.co.uk" TargetMode="External" /><Relationship Id="rId72" Type="http://schemas.openxmlformats.org/officeDocument/2006/relationships/hyperlink" Target="mailto:sue.grundon@wlcompost.co.uk" TargetMode="External" /><Relationship Id="rId73" Type="http://schemas.openxmlformats.org/officeDocument/2006/relationships/hyperlink" Target="mailto:Paul.whyatt@globalrenewables.co.uk" TargetMode="External" /><Relationship Id="rId74" Type="http://schemas.openxmlformats.org/officeDocument/2006/relationships/hyperlink" Target="mailto:charles.b.gray@btinternet.com" TargetMode="External" /><Relationship Id="rId75" Type="http://schemas.openxmlformats.org/officeDocument/2006/relationships/hyperlink" Target="mailto:charles.b.gray@btinternet.com" TargetMode="External" /><Relationship Id="rId76" Type="http://schemas.openxmlformats.org/officeDocument/2006/relationships/hyperlink" Target="mailto:Paul.whyatt@globalrenewables.co.uk" TargetMode="External" /><Relationship Id="rId77" Type="http://schemas.openxmlformats.org/officeDocument/2006/relationships/hyperlink" Target="mailto:howard@bark.uk.com" TargetMode="External" /><Relationship Id="rId78" Type="http://schemas.openxmlformats.org/officeDocument/2006/relationships/hyperlink" Target="mailto:andy@yhs.uk.com" TargetMode="External" /><Relationship Id="rId79" Type="http://schemas.openxmlformats.org/officeDocument/2006/relationships/hyperlink" Target="mailto:andy@yhs.uk.com" TargetMode="External" /><Relationship Id="rId80" Type="http://schemas.openxmlformats.org/officeDocument/2006/relationships/hyperlink" Target="mailto:kevin.wendt1@btconnect.com" TargetMode="External" /><Relationship Id="rId81" Type="http://schemas.openxmlformats.org/officeDocument/2006/relationships/hyperlink" Target="mailto:kevin.wendt1@btconnect.com" TargetMode="External" /><Relationship Id="rId82" Type="http://schemas.openxmlformats.org/officeDocument/2006/relationships/hyperlink" Target="mailto:Jordi.duran@veolia.co.uk" TargetMode="External" /><Relationship Id="rId83" Type="http://schemas.openxmlformats.org/officeDocument/2006/relationships/hyperlink" Target="mailto:Jordi.duran@veolia.co.uk" TargetMode="External" /><Relationship Id="rId84" Type="http://schemas.openxmlformats.org/officeDocument/2006/relationships/hyperlink" Target="mailto:wn.benson@tiscali.co.uk" TargetMode="External" /><Relationship Id="rId85" Type="http://schemas.openxmlformats.org/officeDocument/2006/relationships/hyperlink" Target="mailto:philbooth@gmail.com" TargetMode="External" /><Relationship Id="rId86" Type="http://schemas.openxmlformats.org/officeDocument/2006/relationships/hyperlink" Target="mailto:ian.smith@levenseat.co.uk" TargetMode="External" /><Relationship Id="rId87" Type="http://schemas.openxmlformats.org/officeDocument/2006/relationships/hyperlink" Target="mailto:nick@olus.co.uk" TargetMode="External" /><Relationship Id="rId88" Type="http://schemas.openxmlformats.org/officeDocument/2006/relationships/hyperlink" Target="mailto:mark@crapperandsons.co.uk" TargetMode="External" /><Relationship Id="rId89" Type="http://schemas.openxmlformats.org/officeDocument/2006/relationships/hyperlink" Target="mailto:esther.craister@sita.co.uk" TargetMode="External" /><Relationship Id="rId90" Type="http://schemas.openxmlformats.org/officeDocument/2006/relationships/hyperlink" Target="mailto:robert.ainsworth4@btinternet.com" TargetMode="External" /><Relationship Id="rId91" Type="http://schemas.openxmlformats.org/officeDocument/2006/relationships/hyperlink" Target="mailto:courtney@greenworldsales.co.uk" TargetMode="External" /><Relationship Id="rId92" Type="http://schemas.openxmlformats.org/officeDocument/2006/relationships/hyperlink" Target="mailto:courtney@greenworldsales.co.uk" TargetMode="External" /><Relationship Id="rId93" Type="http://schemas.openxmlformats.org/officeDocument/2006/relationships/hyperlink" Target="mailto:steve@kps.uk.com" TargetMode="External" /><Relationship Id="rId94" Type="http://schemas.openxmlformats.org/officeDocument/2006/relationships/hyperlink" Target="mailto:steve@kps.uk.com" TargetMode="External" /><Relationship Id="rId95" Type="http://schemas.openxmlformats.org/officeDocument/2006/relationships/hyperlink" Target="mailto:rodgerM@angus.gov.uk" TargetMode="External" /><Relationship Id="rId96" Type="http://schemas.openxmlformats.org/officeDocument/2006/relationships/hyperlink" Target="mailto:rgriffith@viridor.co.uk" TargetMode="External" /><Relationship Id="rId97" Type="http://schemas.openxmlformats.org/officeDocument/2006/relationships/hyperlink" Target="mailto:martin@cornishcompost.co.uk" TargetMode="External" /><Relationship Id="rId98" Type="http://schemas.openxmlformats.org/officeDocument/2006/relationships/hyperlink" Target="mailto:martin@cornishcompost.co.uk" TargetMode="External" /><Relationship Id="rId99" Type="http://schemas.openxmlformats.org/officeDocument/2006/relationships/hyperlink" Target="mailto:cheronwcc@ymail.com" TargetMode="External" /><Relationship Id="rId100" Type="http://schemas.openxmlformats.org/officeDocument/2006/relationships/hyperlink" Target="mailto:cheronwcc@ymail.com" TargetMode="External" /><Relationship Id="rId101" Type="http://schemas.openxmlformats.org/officeDocument/2006/relationships/hyperlink" Target="mailto:stewart.smith@binnskips.co.uk" TargetMode="External" /><Relationship Id="rId102" Type="http://schemas.openxmlformats.org/officeDocument/2006/relationships/hyperlink" Target="mailto:stewart.smith@binnskips.co.uk" TargetMode="External" /><Relationship Id="rId103" Type="http://schemas.openxmlformats.org/officeDocument/2006/relationships/hyperlink" Target="mailto:lindsey.skelton@yorwaste.co.uk" TargetMode="External" /><Relationship Id="rId104" Type="http://schemas.openxmlformats.org/officeDocument/2006/relationships/hyperlink" Target="mailto:ian.hamilton@gpplantscape.com" TargetMode="External" /><Relationship Id="rId105" Type="http://schemas.openxmlformats.org/officeDocument/2006/relationships/hyperlink" Target="mailto:msingleton@viridor.co.uk" TargetMode="External" /><Relationship Id="rId106" Type="http://schemas.openxmlformats.org/officeDocument/2006/relationships/hyperlink" Target="mailto:jonathan.jones@ameycespa.com" TargetMode="External" /><Relationship Id="rId107" Type="http://schemas.openxmlformats.org/officeDocument/2006/relationships/hyperlink" Target="mailto:jonathan.jones@ameycespa.com" TargetMode="External" /><Relationship Id="rId108" Type="http://schemas.openxmlformats.org/officeDocument/2006/relationships/hyperlink" Target="mailto:swenviro@gmail.com" TargetMode="External" /><Relationship Id="rId109" Type="http://schemas.openxmlformats.org/officeDocument/2006/relationships/hyperlink" Target="mailto:ian@brackendown.co.uk" TargetMode="External" /><Relationship Id="rId110" Type="http://schemas.openxmlformats.org/officeDocument/2006/relationships/hyperlink" Target="mailto:arran.cameron@npl-estates.com" TargetMode="External" /><Relationship Id="rId111" Type="http://schemas.openxmlformats.org/officeDocument/2006/relationships/hyperlink" Target="mailto:ian@frmrecycling.co.uk" TargetMode="External" /><Relationship Id="rId112" Type="http://schemas.openxmlformats.org/officeDocument/2006/relationships/hyperlink" Target="mailto:arran.cameron@npl-estates.com" TargetMode="External" /><Relationship Id="rId113" Type="http://schemas.openxmlformats.org/officeDocument/2006/relationships/hyperlink" Target="mailto:keith.morton@falkirk.gov.uk" TargetMode="External" /><Relationship Id="rId114" Type="http://schemas.openxmlformats.org/officeDocument/2006/relationships/hyperlink" Target="mailto:keith.morton@falkirk.gov.uk" TargetMode="External" /><Relationship Id="rId115" Type="http://schemas.openxmlformats.org/officeDocument/2006/relationships/hyperlink" Target="mailto:msilvester@coryenvironmental.co.uk" TargetMode="External" /><Relationship Id="rId116" Type="http://schemas.openxmlformats.org/officeDocument/2006/relationships/hyperlink" Target="mailto:msilvester@coryenvironmental.co.uk" TargetMode="External" /><Relationship Id="rId117" Type="http://schemas.openxmlformats.org/officeDocument/2006/relationships/hyperlink" Target="mailto:tom.brown@theteggroup.plc.uk" TargetMode="External" /><Relationship Id="rId118" Type="http://schemas.openxmlformats.org/officeDocument/2006/relationships/hyperlink" Target="mailto:Paul.whyatt@globalrenewables.co.uk" TargetMode="External" /><Relationship Id="rId119" Type="http://schemas.openxmlformats.org/officeDocument/2006/relationships/hyperlink" Target="mailto:Paul.whyatt@globalrenewables.co.uk" TargetMode="External" /><Relationship Id="rId120" Type="http://schemas.openxmlformats.org/officeDocument/2006/relationships/hyperlink" Target="mailto:enqs@wlstraughan.co.uk" TargetMode="External" /><Relationship Id="rId121" Type="http://schemas.openxmlformats.org/officeDocument/2006/relationships/hyperlink" Target="mailto:info@compost-uk.co.uk" TargetMode="External" /><Relationship Id="rId122" Type="http://schemas.openxmlformats.org/officeDocument/2006/relationships/hyperlink" Target="mailto:info@compost-uk.co.uk" TargetMode="External" /><Relationship Id="rId123" Type="http://schemas.openxmlformats.org/officeDocument/2006/relationships/hyperlink" Target="mailto:daniel.murray@nwp-recycle.com" TargetMode="External" /><Relationship Id="rId124" Type="http://schemas.openxmlformats.org/officeDocument/2006/relationships/hyperlink" Target="mailto:david.murray@nwp-recycle.com" TargetMode="External" /><Relationship Id="rId125" Type="http://schemas.openxmlformats.org/officeDocument/2006/relationships/hyperlink" Target="mailto:buchleyecocentre@hotmail.co.uk" TargetMode="External" /><Relationship Id="rId126" Type="http://schemas.openxmlformats.org/officeDocument/2006/relationships/hyperlink" Target="mailto:golden_glasgow@hotmail.com" TargetMode="External" /><Relationship Id="rId127" Type="http://schemas.openxmlformats.org/officeDocument/2006/relationships/hyperlink" Target="mailto:matthew.lawson@bandbcontractorsltd.co.uk" TargetMode="External" /><Relationship Id="rId128" Type="http://schemas.openxmlformats.org/officeDocument/2006/relationships/hyperlink" Target="mailto:matthew.lawson@bandbcontractorsltd.co.uk" TargetMode="External" /><Relationship Id="rId129" Type="http://schemas.openxmlformats.org/officeDocument/2006/relationships/hyperlink" Target="mailto:paul.stocker@veolia.co.uk" TargetMode="External" /><Relationship Id="rId130" Type="http://schemas.openxmlformats.org/officeDocument/2006/relationships/hyperlink" Target="mailto:paul.stocker@veolia.co.uk" TargetMode="External" /><Relationship Id="rId131" Type="http://schemas.openxmlformats.org/officeDocument/2006/relationships/hyperlink" Target="mailto:carl.baker@nottsrecycling.co.uk" TargetMode="External" /><Relationship Id="rId132" Type="http://schemas.openxmlformats.org/officeDocument/2006/relationships/hyperlink" Target="mailto:kbishop@viridor.co.uk" TargetMode="External" /><Relationship Id="rId133" Type="http://schemas.openxmlformats.org/officeDocument/2006/relationships/hyperlink" Target="mailto:kat@keenanrecycling.co.uk" TargetMode="External" /><Relationship Id="rId134" Type="http://schemas.openxmlformats.org/officeDocument/2006/relationships/hyperlink" Target="mailto:jcooper@handm.wanadoo.co.uk" TargetMode="External" /><Relationship Id="rId135" Type="http://schemas.openxmlformats.org/officeDocument/2006/relationships/hyperlink" Target="mailto:hwaters@agrivert.co.uk" TargetMode="External" /><Relationship Id="rId136" Type="http://schemas.openxmlformats.org/officeDocument/2006/relationships/hyperlink" Target="mailto:jcooper@handm.wanadoo.co.uk" TargetMode="External" /><Relationship Id="rId137" Type="http://schemas.openxmlformats.org/officeDocument/2006/relationships/hyperlink" Target="mailto:hwaters@agrivert.co.uk" TargetMode="External" /><Relationship Id="rId138" Type="http://schemas.openxmlformats.org/officeDocument/2006/relationships/hyperlink" Target="mailto:info@sedservices.co.uk" TargetMode="External" /><Relationship Id="rId139" Type="http://schemas.openxmlformats.org/officeDocument/2006/relationships/hyperlink" Target="mailto:dave.bonehill@sedservices.co.uk" TargetMode="External" /><Relationship Id="rId140" Type="http://schemas.openxmlformats.org/officeDocument/2006/relationships/hyperlink" Target="mailto:craig@elfordplant.co.uk" TargetMode="External" /><Relationship Id="rId141" Type="http://schemas.openxmlformats.org/officeDocument/2006/relationships/hyperlink" Target="mailto:waste@greenercomposting.co.uk" TargetMode="External" /><Relationship Id="rId142" Type="http://schemas.openxmlformats.org/officeDocument/2006/relationships/hyperlink" Target="mailto:Ben.dyson@earthsupply.co.uk" TargetMode="External" /><Relationship Id="rId143" Type="http://schemas.openxmlformats.org/officeDocument/2006/relationships/hyperlink" Target="mailto:victoria.johnston@sita.co.uk" TargetMode="External" /><Relationship Id="rId144" Type="http://schemas.openxmlformats.org/officeDocument/2006/relationships/hyperlink" Target="mailto:carl.baker@nottsrecycling.co.uk" TargetMode="External" /><Relationship Id="rId145" Type="http://schemas.openxmlformats.org/officeDocument/2006/relationships/hyperlink" Target="mailto:craig@elfordplant.co.uk" TargetMode="External" /><Relationship Id="rId146" Type="http://schemas.openxmlformats.org/officeDocument/2006/relationships/hyperlink" Target="mailto:ian.hamilton@gpplantscape.com" TargetMode="External" /><Relationship Id="rId147" Type="http://schemas.openxmlformats.org/officeDocument/2006/relationships/hyperlink" Target="mailto:ian.smith@levenseat.co.uk" TargetMode="External" /><Relationship Id="rId148" Type="http://schemas.openxmlformats.org/officeDocument/2006/relationships/hyperlink" Target="mailto:enqs@wlstraughan.co.uk" TargetMode="External" /><Relationship Id="rId149" Type="http://schemas.openxmlformats.org/officeDocument/2006/relationships/hyperlink" Target="mailto:bill@appletoncontracts.co.uk" TargetMode="External" /><Relationship Id="rId150" Type="http://schemas.openxmlformats.org/officeDocument/2006/relationships/hyperlink" Target="mailto:bill@appletoncontracts.co.uk" TargetMode="External" /><Relationship Id="rId151" Type="http://schemas.openxmlformats.org/officeDocument/2006/relationships/hyperlink" Target="mailto:Mick.Chambers@biffa.co.uk" TargetMode="External" /><Relationship Id="rId152" Type="http://schemas.openxmlformats.org/officeDocument/2006/relationships/hyperlink" Target="mailto:Mick.Chambers@biffa.co.uk" TargetMode="External" /><Relationship Id="rId153" Type="http://schemas.openxmlformats.org/officeDocument/2006/relationships/hyperlink" Target="mailto:peter.reynolds@jackmoodylimited.co.uk" TargetMode="External" /><Relationship Id="rId154" Type="http://schemas.openxmlformats.org/officeDocument/2006/relationships/hyperlink" Target="mailto:sales@jackmoodylimited.co.uk" TargetMode="External" /><Relationship Id="rId155" Type="http://schemas.openxmlformats.org/officeDocument/2006/relationships/hyperlink" Target="mailto:Mick.Chambers@biffa.co.uk" TargetMode="External" /><Relationship Id="rId156" Type="http://schemas.openxmlformats.org/officeDocument/2006/relationships/hyperlink" Target="mailto:Mick.Chambers@biffa.co.uk" TargetMode="External" /><Relationship Id="rId157" Type="http://schemas.openxmlformats.org/officeDocument/2006/relationships/hyperlink" Target="mailto:richard.greenfield@wrg.co.uk" TargetMode="External" /><Relationship Id="rId158" Type="http://schemas.openxmlformats.org/officeDocument/2006/relationships/hyperlink" Target="mailto:jeff@hinton-organics.com" TargetMode="External" /><Relationship Id="rId159" Type="http://schemas.openxmlformats.org/officeDocument/2006/relationships/hyperlink" Target="mailto:info@greenwastecompany.com" TargetMode="External" /><Relationship Id="rId160" Type="http://schemas.openxmlformats.org/officeDocument/2006/relationships/hyperlink" Target="mailto:info@greenwastecompany.com" TargetMode="External" /><Relationship Id="rId161" Type="http://schemas.openxmlformats.org/officeDocument/2006/relationships/hyperlink" Target="mailto:hwaters@agrivert.co.uk" TargetMode="External" /><Relationship Id="rId162" Type="http://schemas.openxmlformats.org/officeDocument/2006/relationships/hyperlink" Target="mailto:david@simproireland.com" TargetMode="External" /><Relationship Id="rId163" Type="http://schemas.openxmlformats.org/officeDocument/2006/relationships/hyperlink" Target="mailto:Hector.macalister@barr-environmental.co.uk" TargetMode="External" /><Relationship Id="rId164" Type="http://schemas.openxmlformats.org/officeDocument/2006/relationships/hyperlink" Target="mailto:john@wastewise.co.uk" TargetMode="External" /><Relationship Id="rId165" Type="http://schemas.openxmlformats.org/officeDocument/2006/relationships/hyperlink" Target="mailto:peter.reynolds@jackmoodylimited.co.uk" TargetMode="External" /><Relationship Id="rId166" Type="http://schemas.openxmlformats.org/officeDocument/2006/relationships/hyperlink" Target="mailto:morgan@woodhorngroup.co.uk" TargetMode="External" /><Relationship Id="rId167" Type="http://schemas.openxmlformats.org/officeDocument/2006/relationships/hyperlink" Target="mailto:morgan@woodhorngroup.co.uk" TargetMode="External" /><Relationship Id="rId168" Type="http://schemas.openxmlformats.org/officeDocument/2006/relationships/hyperlink" Target="mailto:mark@growing-beds.co.uk" TargetMode="External" /><Relationship Id="rId169" Type="http://schemas.openxmlformats.org/officeDocument/2006/relationships/hyperlink" Target="mailto:mark@growing-beds.co.uk" TargetMode="External" /><Relationship Id="rId170" Type="http://schemas.openxmlformats.org/officeDocument/2006/relationships/hyperlink" Target="mailto:mytumselby@aol.com" TargetMode="External" /><Relationship Id="rId171" Type="http://schemas.openxmlformats.org/officeDocument/2006/relationships/hyperlink" Target="mailto:david@organicrecycling.co.uk" TargetMode="External" /><Relationship Id="rId172" Type="http://schemas.openxmlformats.org/officeDocument/2006/relationships/hyperlink" Target="mailto:Richard.lynas@sita.co.uk" TargetMode="External" /><Relationship Id="rId173" Type="http://schemas.openxmlformats.org/officeDocument/2006/relationships/hyperlink" Target="mailto:Esther.Craister@sita.co.uk" TargetMode="External" /><Relationship Id="rId174" Type="http://schemas.openxmlformats.org/officeDocument/2006/relationships/hyperlink" Target="mailto:morgan@woodhorngroup.co.uk" TargetMode="External" /><Relationship Id="rId175" Type="http://schemas.openxmlformats.org/officeDocument/2006/relationships/hyperlink" Target="mailto:andy.sibley@tamar-energy.com" TargetMode="External" /><Relationship Id="rId176" Type="http://schemas.openxmlformats.org/officeDocument/2006/relationships/hyperlink" Target="mailto:andy.sibley@tamar-energy.com" TargetMode="External" /><Relationship Id="rId177" Type="http://schemas.openxmlformats.org/officeDocument/2006/relationships/hyperlink" Target="mailto:andy.sibley@tamar-energy.com" TargetMode="External" /><Relationship Id="rId178" Type="http://schemas.openxmlformats.org/officeDocument/2006/relationships/hyperlink" Target="mailto:andy.sibley@tamar-energy.com" TargetMode="External" /><Relationship Id="rId179" Type="http://schemas.openxmlformats.org/officeDocument/2006/relationships/hyperlink" Target="mailto:andy.sibley@tamar-energy.com" TargetMode="External" /><Relationship Id="rId180" Type="http://schemas.openxmlformats.org/officeDocument/2006/relationships/hyperlink" Target="mailto:andy.sibley@tamar-energy.com" TargetMode="External" /><Relationship Id="rId181" Type="http://schemas.openxmlformats.org/officeDocument/2006/relationships/hyperlink" Target="mailto:green_away@btinternet.com" TargetMode="External" /><Relationship Id="rId182" Type="http://schemas.openxmlformats.org/officeDocument/2006/relationships/hyperlink" Target="mailto:green_away@btinternet.com" TargetMode="External" /><Relationship Id="rId183" Type="http://schemas.openxmlformats.org/officeDocument/2006/relationships/hyperlink" Target="mailto:courtney@greenworldsales.co.uk" TargetMode="External" /><Relationship Id="rId184" Type="http://schemas.openxmlformats.org/officeDocument/2006/relationships/hyperlink" Target="mailto:courtney@greenworldsales.co.uk" TargetMode="External" /><Relationship Id="rId185" Type="http://schemas.openxmlformats.org/officeDocument/2006/relationships/hyperlink" Target="mailto:GoodwinR@angus.gov.uk" TargetMode="External" /><Relationship Id="rId186" Type="http://schemas.openxmlformats.org/officeDocument/2006/relationships/hyperlink" Target="mailto:ange.leslie@btinternet.com" TargetMode="External" /><Relationship Id="rId187" Type="http://schemas.openxmlformats.org/officeDocument/2006/relationships/hyperlink" Target="mailto:steve.kay@fccenvironment.co.uk" TargetMode="External" /><Relationship Id="rId188" Type="http://schemas.openxmlformats.org/officeDocument/2006/relationships/hyperlink" Target="mailto:mike.hughes@fccenvironment.co.uk" TargetMode="External" /><Relationship Id="rId189" Type="http://schemas.openxmlformats.org/officeDocument/2006/relationships/hyperlink" Target="mailto:davejones@severnwaste.com" TargetMode="External" /><Relationship Id="rId190" Type="http://schemas.openxmlformats.org/officeDocument/2006/relationships/hyperlink" Target="mailto:nhorsfall@viridor.co.uk" TargetMode="External" /><Relationship Id="rId191" Type="http://schemas.openxmlformats.org/officeDocument/2006/relationships/hyperlink" Target="mailto:cnorton@viridor.co.uk" TargetMode="External" /><Relationship Id="rId192" Type="http://schemas.openxmlformats.org/officeDocument/2006/relationships/hyperlink" Target="mailto:r.pottie@gmx.com" TargetMode="External" /><Relationship Id="rId193" Type="http://schemas.openxmlformats.org/officeDocument/2006/relationships/hyperlink" Target="mailto:david@agbag.co.uk" TargetMode="External" /><Relationship Id="rId194" Type="http://schemas.openxmlformats.org/officeDocument/2006/relationships/hyperlink" Target="mailto:michelle@cjclee.co.uk" TargetMode="External" /><Relationship Id="rId195" Type="http://schemas.openxmlformats.org/officeDocument/2006/relationships/hyperlink" Target="mailto:Kerry.Love@scottishwaterhorizons.co.uk" TargetMode="External" /><Relationship Id="rId196" Type="http://schemas.openxmlformats.org/officeDocument/2006/relationships/hyperlink" Target="mailto:Kerry.Love@scottishwater.co.uk" TargetMode="External" /><Relationship Id="rId197" Type="http://schemas.openxmlformats.org/officeDocument/2006/relationships/hyperlink" Target="mailto:cnorton@viridor.co.uk" TargetMode="External" /><Relationship Id="rId198" Type="http://schemas.openxmlformats.org/officeDocument/2006/relationships/hyperlink" Target="mailto:rgriffiths@viridor.co.uk" TargetMode="External" /><Relationship Id="rId199" Type="http://schemas.openxmlformats.org/officeDocument/2006/relationships/hyperlink" Target="mailto:martin.graves@ameycespa.com" TargetMode="External" /><Relationship Id="rId200" Type="http://schemas.openxmlformats.org/officeDocument/2006/relationships/hyperlink" Target="mailto:martin.graves@ameycespa.com" TargetMode="External" /><Relationship Id="rId201" Type="http://schemas.openxmlformats.org/officeDocument/2006/relationships/hyperlink" Target="mailto:david@simproireland.com" TargetMode="External" /><Relationship Id="rId202" Type="http://schemas.openxmlformats.org/officeDocument/2006/relationships/hyperlink" Target="mailto:jo.woollett@fgsagri.co.uk" TargetMode="External" /><Relationship Id="rId203" Type="http://schemas.openxmlformats.org/officeDocument/2006/relationships/hyperlink" Target="mailto:jo.woollett@fgsagri.co.uk" TargetMode="External" /><Relationship Id="rId204" Type="http://schemas.openxmlformats.org/officeDocument/2006/relationships/hyperlink" Target="mailto:Dave.morris@cwmenvironmental.co.uk" TargetMode="External" /><Relationship Id="rId205" Type="http://schemas.openxmlformats.org/officeDocument/2006/relationships/hyperlink" Target="mailto:Dave.morris@cwmenvironmental.co.uk" TargetMode="External" /><Relationship Id="rId206" Type="http://schemas.openxmlformats.org/officeDocument/2006/relationships/hyperlink" Target="mailto:mike@cowbridgecompost.com" TargetMode="External" /><Relationship Id="rId207" Type="http://schemas.openxmlformats.org/officeDocument/2006/relationships/hyperlink" Target="mailto:peter.upham@walkerom.com" TargetMode="External" /><Relationship Id="rId208" Type="http://schemas.openxmlformats.org/officeDocument/2006/relationships/hyperlink" Target="mailto:chris@gbdobsonltd.co.uk" TargetMode="External" /><Relationship Id="rId209" Type="http://schemas.openxmlformats.org/officeDocument/2006/relationships/hyperlink" Target="mailto:chris@gbdobsonltd.co.uk" TargetMode="External" /><Relationship Id="rId210" Type="http://schemas.openxmlformats.org/officeDocument/2006/relationships/hyperlink" Target="mailto:jeff.halkett@dundeecity.gov.uk" TargetMode="External" /><Relationship Id="rId211" Type="http://schemas.openxmlformats.org/officeDocument/2006/relationships/hyperlink" Target="mailto:cburch@viridor.co.uk" TargetMode="External" /><Relationship Id="rId212" Type="http://schemas.openxmlformats.org/officeDocument/2006/relationships/hyperlink" Target="mailto:jgibson@viridor.co.uk" TargetMode="External" /><Relationship Id="rId213" Type="http://schemas.openxmlformats.org/officeDocument/2006/relationships/hyperlink" Target="mailto:mike@cowbridgecompost.com" TargetMode="External" /><Relationship Id="rId214" Type="http://schemas.openxmlformats.org/officeDocument/2006/relationships/hyperlink" Target="mailto:peter.upham@walkerom.com" TargetMode="External" /><Relationship Id="rId215" Type="http://schemas.openxmlformats.org/officeDocument/2006/relationships/hyperlink" Target="mailto:chris@gbdobsonltd.co.uk" TargetMode="External" /><Relationship Id="rId216" Type="http://schemas.openxmlformats.org/officeDocument/2006/relationships/hyperlink" Target="mailto:chris@gbdobsonltd.co.uk" TargetMode="External" /><Relationship Id="rId217" Type="http://schemas.openxmlformats.org/officeDocument/2006/relationships/comments" Target="../comments2.xml" /><Relationship Id="rId218" Type="http://schemas.openxmlformats.org/officeDocument/2006/relationships/vmlDrawing" Target="../drawings/vmlDrawing1.vml" /><Relationship Id="rId2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rry.love@scottishwater.co.uk" TargetMode="External" /><Relationship Id="rId2" Type="http://schemas.openxmlformats.org/officeDocument/2006/relationships/hyperlink" Target="mailto:Danny.Mckenna@scottishwater.co.uk" TargetMode="External" /><Relationship Id="rId3" Type="http://schemas.openxmlformats.org/officeDocument/2006/relationships/hyperlink" Target="mailto:mark.manley@newcastle.gov.uk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zoomScale="70" zoomScaleNormal="70" zoomScalePageLayoutView="0" workbookViewId="0" topLeftCell="A1">
      <selection activeCell="D4" sqref="D4"/>
    </sheetView>
  </sheetViews>
  <sheetFormatPr defaultColWidth="9.140625" defaultRowHeight="49.5" customHeight="1"/>
  <cols>
    <col min="1" max="11" width="23.7109375" style="15" customWidth="1"/>
    <col min="12" max="16384" width="9.140625" style="15" customWidth="1"/>
  </cols>
  <sheetData>
    <row r="1" spans="1:71" s="12" customFormat="1" ht="19.5" customHeight="1">
      <c r="A1" s="392" t="s">
        <v>2351</v>
      </c>
      <c r="B1" s="393"/>
      <c r="C1" s="35"/>
      <c r="D1" s="36"/>
      <c r="E1" s="36"/>
      <c r="F1" s="36"/>
      <c r="G1" s="37"/>
      <c r="H1" s="36"/>
      <c r="I1" s="38"/>
      <c r="J1" s="38"/>
      <c r="K1" s="39"/>
      <c r="AE1" s="13"/>
      <c r="AF1" s="13"/>
      <c r="AG1" s="13"/>
      <c r="AH1" s="13"/>
      <c r="AO1" s="390" t="s">
        <v>2377</v>
      </c>
      <c r="AP1" s="390"/>
      <c r="AQ1" s="390"/>
      <c r="AR1" s="390"/>
      <c r="AS1" s="390"/>
      <c r="AT1" s="390"/>
      <c r="AU1" s="390"/>
      <c r="AV1" s="390"/>
      <c r="AW1" s="394"/>
      <c r="AX1" s="394"/>
      <c r="BP1" s="390"/>
      <c r="BQ1" s="390"/>
      <c r="BR1" s="390"/>
      <c r="BS1" s="390"/>
    </row>
    <row r="2" spans="1:50" s="12" customFormat="1" ht="19.5" customHeight="1">
      <c r="A2" s="8" t="s">
        <v>2352</v>
      </c>
      <c r="B2" s="9">
        <v>41305</v>
      </c>
      <c r="C2" s="16"/>
      <c r="D2" s="16"/>
      <c r="E2" s="16"/>
      <c r="F2" s="16"/>
      <c r="G2" s="16"/>
      <c r="H2" s="16"/>
      <c r="I2" s="17"/>
      <c r="J2" s="17"/>
      <c r="K2" s="40"/>
      <c r="Y2" s="13"/>
      <c r="Z2" s="13"/>
      <c r="AA2" s="13"/>
      <c r="AB2" s="13"/>
      <c r="AC2" s="13"/>
      <c r="AD2" s="13"/>
      <c r="AE2" s="13"/>
      <c r="AF2" s="13"/>
      <c r="AG2" s="13"/>
      <c r="AH2" s="13"/>
      <c r="AW2" s="14"/>
      <c r="AX2" s="14"/>
    </row>
    <row r="3" spans="1:81" s="12" customFormat="1" ht="19.5" customHeight="1" thickBot="1">
      <c r="A3" s="10" t="s">
        <v>1497</v>
      </c>
      <c r="B3" s="11">
        <v>41305</v>
      </c>
      <c r="C3" s="16"/>
      <c r="D3" s="16"/>
      <c r="E3" s="16"/>
      <c r="F3" s="16"/>
      <c r="G3" s="16"/>
      <c r="H3" s="16"/>
      <c r="I3" s="17"/>
      <c r="J3" s="17"/>
      <c r="K3" s="40"/>
      <c r="Y3" s="13"/>
      <c r="Z3" s="13"/>
      <c r="AA3" s="13"/>
      <c r="AB3" s="13"/>
      <c r="AC3" s="13"/>
      <c r="AD3" s="13"/>
      <c r="AE3" s="13"/>
      <c r="AF3" s="13"/>
      <c r="AG3" s="13"/>
      <c r="AH3" s="13"/>
      <c r="AW3" s="14"/>
      <c r="AX3" s="14"/>
      <c r="BX3" s="390" t="s">
        <v>733</v>
      </c>
      <c r="BY3" s="391"/>
      <c r="BZ3" s="391"/>
      <c r="CA3" s="391"/>
      <c r="CB3" s="391"/>
      <c r="CC3" s="391"/>
    </row>
    <row r="4" spans="1:11" ht="49.5" customHeight="1" thickBot="1">
      <c r="A4" s="43"/>
      <c r="B4" s="18"/>
      <c r="C4" s="18"/>
      <c r="D4" s="18"/>
      <c r="E4" s="18"/>
      <c r="F4" s="18"/>
      <c r="G4" s="34"/>
      <c r="H4" s="34"/>
      <c r="I4" s="34"/>
      <c r="J4" s="34"/>
      <c r="K4" s="42"/>
    </row>
    <row r="5" spans="1:11" ht="49.5" customHeight="1" thickBot="1">
      <c r="A5" s="96"/>
      <c r="B5" s="96"/>
      <c r="C5" s="395" t="s">
        <v>795</v>
      </c>
      <c r="D5" s="396"/>
      <c r="E5" s="409" t="s">
        <v>1428</v>
      </c>
      <c r="F5" s="410"/>
      <c r="G5" s="409" t="s">
        <v>1429</v>
      </c>
      <c r="H5" s="404"/>
      <c r="I5" s="34"/>
      <c r="J5" s="34"/>
      <c r="K5" s="42"/>
    </row>
    <row r="6" spans="1:11" ht="49.5" customHeight="1">
      <c r="A6" s="96"/>
      <c r="B6" s="96"/>
      <c r="C6" s="19" t="s">
        <v>1234</v>
      </c>
      <c r="D6" s="20" t="s">
        <v>1097</v>
      </c>
      <c r="E6" s="20" t="s">
        <v>1234</v>
      </c>
      <c r="F6" s="20" t="s">
        <v>1097</v>
      </c>
      <c r="G6" s="20" t="s">
        <v>1234</v>
      </c>
      <c r="H6" s="21" t="s">
        <v>1097</v>
      </c>
      <c r="I6" s="34"/>
      <c r="J6" s="34"/>
      <c r="K6" s="42"/>
    </row>
    <row r="7" spans="1:11" ht="49.5" customHeight="1" thickBot="1">
      <c r="A7" s="96"/>
      <c r="B7" s="96"/>
      <c r="C7" s="22">
        <f>'Compost producers on the Scheme'!B197</f>
        <v>7</v>
      </c>
      <c r="D7" s="23">
        <f>'Compost producers on the Scheme'!C197</f>
        <v>115000</v>
      </c>
      <c r="E7" s="24">
        <f>'Compost producers on the Scheme'!B202</f>
        <v>174</v>
      </c>
      <c r="F7" s="23">
        <f>'Compost producers on the Scheme'!C202</f>
        <v>3447992</v>
      </c>
      <c r="G7" s="24">
        <f>'Compost producers on the Scheme'!B203</f>
        <v>181</v>
      </c>
      <c r="H7" s="25">
        <f>'Compost producers on the Scheme'!C203</f>
        <v>3562992</v>
      </c>
      <c r="I7" s="34"/>
      <c r="J7" s="34"/>
      <c r="K7" s="42"/>
    </row>
    <row r="8" spans="1:11" ht="49.5" customHeight="1" thickBot="1">
      <c r="A8" s="41"/>
      <c r="B8" s="34"/>
      <c r="C8" s="34"/>
      <c r="D8" s="34"/>
      <c r="E8" s="34"/>
      <c r="F8" s="34"/>
      <c r="G8" s="34"/>
      <c r="H8" s="34"/>
      <c r="I8" s="34"/>
      <c r="J8" s="34"/>
      <c r="K8" s="42"/>
    </row>
    <row r="9" spans="1:11" ht="49.5" customHeight="1" thickBot="1">
      <c r="A9" s="397" t="s">
        <v>796</v>
      </c>
      <c r="B9" s="398"/>
      <c r="C9" s="398"/>
      <c r="D9" s="399"/>
      <c r="E9" s="34"/>
      <c r="F9" s="402" t="s">
        <v>1235</v>
      </c>
      <c r="G9" s="403"/>
      <c r="H9" s="403"/>
      <c r="I9" s="404"/>
      <c r="J9" s="34"/>
      <c r="K9" s="42"/>
    </row>
    <row r="10" spans="1:11" ht="49.5" customHeight="1">
      <c r="A10" s="400" t="s">
        <v>1432</v>
      </c>
      <c r="B10" s="401"/>
      <c r="C10" s="401" t="s">
        <v>1699</v>
      </c>
      <c r="D10" s="411"/>
      <c r="E10" s="34"/>
      <c r="F10" s="405" t="s">
        <v>1432</v>
      </c>
      <c r="G10" s="406"/>
      <c r="H10" s="407" t="s">
        <v>1699</v>
      </c>
      <c r="I10" s="408"/>
      <c r="J10" s="34"/>
      <c r="K10" s="42"/>
    </row>
    <row r="11" spans="1:11" ht="49.5" customHeight="1">
      <c r="A11" s="31" t="s">
        <v>1234</v>
      </c>
      <c r="B11" s="27" t="s">
        <v>1097</v>
      </c>
      <c r="C11" s="27" t="s">
        <v>1234</v>
      </c>
      <c r="D11" s="28" t="s">
        <v>1097</v>
      </c>
      <c r="E11" s="34"/>
      <c r="F11" s="31" t="s">
        <v>1234</v>
      </c>
      <c r="G11" s="27" t="s">
        <v>1097</v>
      </c>
      <c r="H11" s="27" t="s">
        <v>1234</v>
      </c>
      <c r="I11" s="28" t="s">
        <v>1097</v>
      </c>
      <c r="J11" s="34"/>
      <c r="K11" s="42"/>
    </row>
    <row r="12" spans="1:11" ht="49.5" customHeight="1" thickBot="1">
      <c r="A12" s="32">
        <f>'Compost producers on the Scheme'!B205</f>
        <v>1</v>
      </c>
      <c r="B12" s="23">
        <f>'Compost producers on the Scheme'!C205</f>
        <v>8000</v>
      </c>
      <c r="C12" s="29">
        <f>'Compost producers on the Scheme'!B206</f>
        <v>6</v>
      </c>
      <c r="D12" s="25">
        <f>'Compost producers on the Scheme'!C206</f>
        <v>107000</v>
      </c>
      <c r="E12" s="34"/>
      <c r="F12" s="32">
        <f>'Compost producers on the Scheme'!B208</f>
        <v>29</v>
      </c>
      <c r="G12" s="23">
        <f>'Compost producers on the Scheme'!C208</f>
        <v>422000</v>
      </c>
      <c r="H12" s="29">
        <f>'Compost producers on the Scheme'!B209</f>
        <v>139</v>
      </c>
      <c r="I12" s="25">
        <f>'Compost producers on the Scheme'!C209</f>
        <v>2941792</v>
      </c>
      <c r="J12" s="34"/>
      <c r="K12" s="42"/>
    </row>
    <row r="13" spans="1:11" ht="49.5" customHeight="1">
      <c r="A13" s="44"/>
      <c r="B13" s="30"/>
      <c r="C13" s="30"/>
      <c r="D13" s="30"/>
      <c r="E13" s="34"/>
      <c r="J13" s="34"/>
      <c r="K13" s="42"/>
    </row>
    <row r="14" spans="1:11" ht="49.5" customHeight="1">
      <c r="A14" s="96"/>
      <c r="B14" s="96"/>
      <c r="C14" s="96"/>
      <c r="D14" s="96"/>
      <c r="E14" s="97"/>
      <c r="F14" s="96"/>
      <c r="G14" s="96"/>
      <c r="H14" s="96"/>
      <c r="I14" s="96"/>
      <c r="J14" s="34"/>
      <c r="K14" s="42"/>
    </row>
    <row r="15" spans="1:11" ht="49.5" customHeight="1">
      <c r="A15" s="96"/>
      <c r="B15" s="96"/>
      <c r="C15" s="96"/>
      <c r="D15" s="96"/>
      <c r="E15" s="98"/>
      <c r="F15" s="96"/>
      <c r="G15" s="96"/>
      <c r="H15" s="96"/>
      <c r="I15" s="96"/>
      <c r="J15" s="34"/>
      <c r="K15" s="42"/>
    </row>
    <row r="16" spans="1:11" ht="49.5" customHeight="1">
      <c r="A16" s="96"/>
      <c r="B16" s="96"/>
      <c r="C16" s="96"/>
      <c r="D16" s="96"/>
      <c r="E16" s="99"/>
      <c r="F16" s="96"/>
      <c r="G16" s="96"/>
      <c r="H16" s="96"/>
      <c r="I16" s="96"/>
      <c r="J16" s="34"/>
      <c r="K16" s="42"/>
    </row>
    <row r="17" spans="1:11" ht="49.5" customHeight="1">
      <c r="A17" s="96"/>
      <c r="B17" s="96"/>
      <c r="C17" s="96"/>
      <c r="D17" s="96"/>
      <c r="E17" s="100"/>
      <c r="F17" s="96"/>
      <c r="G17" s="96"/>
      <c r="H17" s="96"/>
      <c r="I17" s="96"/>
      <c r="J17" s="34"/>
      <c r="K17" s="42"/>
    </row>
    <row r="18" spans="1:11" ht="49.5" customHeight="1">
      <c r="A18" s="45"/>
      <c r="B18" s="26"/>
      <c r="C18" s="33"/>
      <c r="D18" s="26"/>
      <c r="E18" s="33"/>
      <c r="F18" s="26"/>
      <c r="G18" s="33"/>
      <c r="H18" s="26"/>
      <c r="I18" s="34"/>
      <c r="J18" s="34"/>
      <c r="K18" s="42"/>
    </row>
    <row r="19" spans="1:11" ht="49.5" customHeight="1">
      <c r="A19" s="45"/>
      <c r="B19" s="26"/>
      <c r="C19" s="33"/>
      <c r="D19" s="26"/>
      <c r="E19" s="33"/>
      <c r="F19" s="26"/>
      <c r="G19" s="33"/>
      <c r="H19" s="26"/>
      <c r="I19" s="34"/>
      <c r="J19" s="34"/>
      <c r="K19" s="42"/>
    </row>
    <row r="20" spans="1:11" ht="49.5" customHeight="1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8"/>
    </row>
  </sheetData>
  <sheetProtection/>
  <mergeCells count="14">
    <mergeCell ref="A9:D9"/>
    <mergeCell ref="A10:B10"/>
    <mergeCell ref="F9:I9"/>
    <mergeCell ref="F10:G10"/>
    <mergeCell ref="H10:I10"/>
    <mergeCell ref="E5:F5"/>
    <mergeCell ref="G5:H5"/>
    <mergeCell ref="C10:D10"/>
    <mergeCell ref="BX3:CC3"/>
    <mergeCell ref="A1:B1"/>
    <mergeCell ref="BP1:BS1"/>
    <mergeCell ref="AO1:AU1"/>
    <mergeCell ref="AV1:AX1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N272"/>
  <sheetViews>
    <sheetView tabSelected="1" zoomScale="70" zoomScaleNormal="70" zoomScalePageLayoutView="90" workbookViewId="0" topLeftCell="A1">
      <pane xSplit="3" ySplit="7" topLeftCell="D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A5"/>
    </sheetView>
  </sheetViews>
  <sheetFormatPr defaultColWidth="25.28125" defaultRowHeight="30" customHeight="1"/>
  <cols>
    <col min="1" max="1" width="38.421875" style="140" customWidth="1"/>
    <col min="2" max="2" width="21.00390625" style="140" bestFit="1" customWidth="1"/>
    <col min="3" max="3" width="26.7109375" style="140" customWidth="1"/>
    <col min="4" max="4" width="15.140625" style="140" bestFit="1" customWidth="1"/>
    <col min="5" max="5" width="27.00390625" style="168" customWidth="1"/>
    <col min="6" max="6" width="23.8515625" style="168" bestFit="1" customWidth="1"/>
    <col min="7" max="7" width="27.28125" style="143" customWidth="1"/>
    <col min="8" max="8" width="29.8515625" style="140" bestFit="1" customWidth="1"/>
    <col min="9" max="9" width="33.28125" style="140" customWidth="1"/>
    <col min="10" max="10" width="25.28125" style="140" customWidth="1"/>
    <col min="11" max="13" width="25.28125" style="145" customWidth="1"/>
    <col min="14" max="14" width="25.28125" style="146" customWidth="1"/>
    <col min="15" max="15" width="21.28125" style="147" customWidth="1"/>
    <col min="16" max="16" width="19.421875" style="319" customWidth="1"/>
    <col min="17" max="17" width="47.140625" style="148" customWidth="1"/>
    <col min="18" max="18" width="45.8515625" style="148" customWidth="1"/>
    <col min="19" max="19" width="25.28125" style="140" customWidth="1"/>
    <col min="20" max="20" width="28.57421875" style="140" bestFit="1" customWidth="1"/>
    <col min="21" max="24" width="25.28125" style="140" customWidth="1"/>
    <col min="25" max="25" width="29.421875" style="148" customWidth="1"/>
    <col min="26" max="26" width="25.28125" style="140" customWidth="1"/>
    <col min="27" max="28" width="25.28125" style="148" customWidth="1"/>
    <col min="29" max="30" width="25.28125" style="149" customWidth="1"/>
    <col min="31" max="31" width="25.28125" style="148" customWidth="1"/>
    <col min="32" max="32" width="35.57421875" style="140" customWidth="1"/>
    <col min="33" max="36" width="25.28125" style="148" customWidth="1"/>
    <col min="37" max="41" width="25.28125" style="140" customWidth="1"/>
    <col min="42" max="42" width="37.7109375" style="140" customWidth="1"/>
    <col min="43" max="49" width="25.28125" style="140" customWidth="1"/>
    <col min="50" max="51" width="25.28125" style="146" customWidth="1"/>
    <col min="52" max="52" width="25.28125" style="140" customWidth="1"/>
    <col min="53" max="53" width="25.28125" style="151" customWidth="1"/>
    <col min="54" max="54" width="25.28125" style="148" customWidth="1"/>
    <col min="55" max="59" width="25.28125" style="146" customWidth="1"/>
    <col min="60" max="60" width="25.28125" style="148" customWidth="1"/>
    <col min="61" max="61" width="25.28125" style="365" customWidth="1"/>
    <col min="62" max="62" width="25.28125" style="148" customWidth="1"/>
    <col min="63" max="78" width="25.28125" style="146" customWidth="1"/>
    <col min="79" max="83" width="25.28125" style="140" customWidth="1"/>
    <col min="84" max="84" width="25.28125" style="152" customWidth="1"/>
    <col min="85" max="85" width="31.8515625" style="140" bestFit="1" customWidth="1"/>
    <col min="86" max="16384" width="25.28125" style="140" customWidth="1"/>
  </cols>
  <sheetData>
    <row r="1" spans="1:70" ht="30" customHeight="1">
      <c r="A1" s="139" t="s">
        <v>2351</v>
      </c>
      <c r="C1" s="141"/>
      <c r="E1" s="142"/>
      <c r="F1" s="140"/>
      <c r="H1" s="144" t="s">
        <v>2353</v>
      </c>
      <c r="AC1" s="148"/>
      <c r="AD1" s="148"/>
      <c r="AG1" s="149"/>
      <c r="AH1" s="149"/>
      <c r="AI1" s="149"/>
      <c r="AJ1" s="149"/>
      <c r="AX1" s="416"/>
      <c r="AY1" s="417"/>
      <c r="AZ1" s="418"/>
      <c r="BP1" s="416"/>
      <c r="BQ1" s="416"/>
      <c r="BR1" s="416"/>
    </row>
    <row r="2" spans="1:52" ht="15">
      <c r="A2" s="153" t="s">
        <v>2352</v>
      </c>
      <c r="C2" s="154">
        <v>41364</v>
      </c>
      <c r="E2" s="140"/>
      <c r="F2" s="140"/>
      <c r="G2" s="146"/>
      <c r="H2" s="155" t="s">
        <v>772</v>
      </c>
      <c r="AA2" s="149"/>
      <c r="AE2" s="149"/>
      <c r="AF2" s="156"/>
      <c r="AG2" s="149"/>
      <c r="AH2" s="149"/>
      <c r="AI2" s="149"/>
      <c r="AJ2" s="149"/>
      <c r="AY2" s="157"/>
      <c r="AZ2" s="158"/>
    </row>
    <row r="3" spans="1:80" ht="30.75" thickBot="1">
      <c r="A3" s="159" t="s">
        <v>1497</v>
      </c>
      <c r="C3" s="160">
        <v>41364</v>
      </c>
      <c r="E3" s="161"/>
      <c r="F3" s="140"/>
      <c r="G3" s="146"/>
      <c r="H3" s="162" t="s">
        <v>2919</v>
      </c>
      <c r="K3" s="146"/>
      <c r="L3" s="146"/>
      <c r="M3" s="146"/>
      <c r="AC3" s="148"/>
      <c r="AD3" s="148"/>
      <c r="AY3" s="157"/>
      <c r="AZ3" s="158"/>
      <c r="BW3" s="412"/>
      <c r="BX3" s="413"/>
      <c r="BY3" s="413"/>
      <c r="BZ3" s="413"/>
      <c r="CA3" s="413"/>
      <c r="CB3" s="413"/>
    </row>
    <row r="4" spans="3:80" ht="15">
      <c r="C4" s="163"/>
      <c r="E4" s="140"/>
      <c r="F4" s="140"/>
      <c r="G4" s="146"/>
      <c r="H4" s="164" t="s">
        <v>3033</v>
      </c>
      <c r="AA4" s="149"/>
      <c r="AB4" s="149"/>
      <c r="AE4" s="149"/>
      <c r="AF4" s="156"/>
      <c r="AG4" s="149"/>
      <c r="AH4" s="149"/>
      <c r="AI4" s="149"/>
      <c r="AJ4" s="149"/>
      <c r="AY4" s="157"/>
      <c r="AZ4" s="158"/>
      <c r="BX4" s="165"/>
      <c r="BY4" s="165"/>
      <c r="BZ4" s="165"/>
      <c r="CA4" s="166"/>
      <c r="CB4" s="166"/>
    </row>
    <row r="5" spans="3:80" ht="15">
      <c r="C5" s="163"/>
      <c r="E5" s="140"/>
      <c r="F5" s="140"/>
      <c r="G5" s="146"/>
      <c r="I5" s="167"/>
      <c r="AA5" s="149"/>
      <c r="AB5" s="149"/>
      <c r="AE5" s="149"/>
      <c r="AF5" s="156"/>
      <c r="AG5" s="149"/>
      <c r="AH5" s="149"/>
      <c r="AI5" s="149"/>
      <c r="AJ5" s="149"/>
      <c r="AY5" s="157"/>
      <c r="AZ5" s="158"/>
      <c r="BX5" s="165"/>
      <c r="BY5" s="165"/>
      <c r="BZ5" s="165"/>
      <c r="CA5" s="166"/>
      <c r="CB5" s="166"/>
    </row>
    <row r="6" spans="3:80" ht="30" customHeight="1">
      <c r="C6" s="163"/>
      <c r="F6" s="140"/>
      <c r="N6" s="169"/>
      <c r="O6" s="170"/>
      <c r="AA6" s="414" t="s">
        <v>1394</v>
      </c>
      <c r="AB6" s="414"/>
      <c r="AC6" s="414"/>
      <c r="AD6" s="414"/>
      <c r="AE6" s="414"/>
      <c r="AF6" s="414"/>
      <c r="AG6" s="149"/>
      <c r="AH6" s="149"/>
      <c r="AI6" s="149"/>
      <c r="AJ6" s="149"/>
      <c r="AK6" s="415" t="s">
        <v>1452</v>
      </c>
      <c r="AL6" s="415"/>
      <c r="AM6" s="415"/>
      <c r="AN6" s="415"/>
      <c r="AO6" s="415"/>
      <c r="AP6" s="415"/>
      <c r="AQ6" s="415" t="s">
        <v>2377</v>
      </c>
      <c r="AR6" s="415"/>
      <c r="AS6" s="415"/>
      <c r="AT6" s="415"/>
      <c r="AU6" s="415"/>
      <c r="AV6" s="415"/>
      <c r="AW6" s="415"/>
      <c r="AY6" s="157"/>
      <c r="AZ6" s="158"/>
      <c r="BX6" s="165"/>
      <c r="BY6" s="165"/>
      <c r="BZ6" s="165"/>
      <c r="CA6" s="166"/>
      <c r="CB6" s="166"/>
    </row>
    <row r="7" spans="1:85" s="144" customFormat="1" ht="30" customHeight="1" thickBot="1">
      <c r="A7" s="171" t="s">
        <v>688</v>
      </c>
      <c r="B7" s="172" t="s">
        <v>710</v>
      </c>
      <c r="C7" s="171" t="s">
        <v>157</v>
      </c>
      <c r="D7" s="171" t="s">
        <v>1968</v>
      </c>
      <c r="E7" s="173" t="s">
        <v>1908</v>
      </c>
      <c r="F7" s="173" t="s">
        <v>743</v>
      </c>
      <c r="G7" s="174" t="s">
        <v>2703</v>
      </c>
      <c r="H7" s="171" t="s">
        <v>1702</v>
      </c>
      <c r="I7" s="171" t="s">
        <v>377</v>
      </c>
      <c r="J7" s="171" t="s">
        <v>108</v>
      </c>
      <c r="K7" s="175" t="s">
        <v>448</v>
      </c>
      <c r="L7" s="175" t="s">
        <v>1655</v>
      </c>
      <c r="M7" s="175" t="s">
        <v>427</v>
      </c>
      <c r="N7" s="176" t="s">
        <v>1727</v>
      </c>
      <c r="O7" s="177" t="s">
        <v>1728</v>
      </c>
      <c r="P7" s="182" t="s">
        <v>1097</v>
      </c>
      <c r="Q7" s="178" t="s">
        <v>1491</v>
      </c>
      <c r="R7" s="179" t="s">
        <v>1708</v>
      </c>
      <c r="S7" s="180" t="s">
        <v>1726</v>
      </c>
      <c r="T7" s="180" t="s">
        <v>1709</v>
      </c>
      <c r="U7" s="180" t="s">
        <v>1706</v>
      </c>
      <c r="V7" s="180" t="s">
        <v>164</v>
      </c>
      <c r="W7" s="180" t="s">
        <v>153</v>
      </c>
      <c r="X7" s="180" t="s">
        <v>2195</v>
      </c>
      <c r="Y7" s="179" t="s">
        <v>1707</v>
      </c>
      <c r="Z7" s="171" t="s">
        <v>1660</v>
      </c>
      <c r="AA7" s="178" t="s">
        <v>341</v>
      </c>
      <c r="AB7" s="178" t="s">
        <v>342</v>
      </c>
      <c r="AC7" s="181" t="s">
        <v>1102</v>
      </c>
      <c r="AD7" s="181" t="s">
        <v>1896</v>
      </c>
      <c r="AE7" s="178" t="s">
        <v>1103</v>
      </c>
      <c r="AF7" s="180" t="s">
        <v>340</v>
      </c>
      <c r="AG7" s="178" t="s">
        <v>113</v>
      </c>
      <c r="AH7" s="178" t="s">
        <v>1443</v>
      </c>
      <c r="AI7" s="178" t="s">
        <v>1100</v>
      </c>
      <c r="AJ7" s="178" t="s">
        <v>1101</v>
      </c>
      <c r="AK7" s="171" t="s">
        <v>341</v>
      </c>
      <c r="AL7" s="171" t="s">
        <v>342</v>
      </c>
      <c r="AM7" s="171" t="s">
        <v>1102</v>
      </c>
      <c r="AN7" s="171" t="s">
        <v>1897</v>
      </c>
      <c r="AO7" s="171" t="s">
        <v>1103</v>
      </c>
      <c r="AP7" s="171" t="s">
        <v>1104</v>
      </c>
      <c r="AQ7" s="171" t="s">
        <v>1098</v>
      </c>
      <c r="AR7" s="171" t="s">
        <v>1099</v>
      </c>
      <c r="AS7" s="171" t="s">
        <v>1100</v>
      </c>
      <c r="AT7" s="171" t="s">
        <v>679</v>
      </c>
      <c r="AU7" s="171" t="s">
        <v>677</v>
      </c>
      <c r="AV7" s="171" t="s">
        <v>1101</v>
      </c>
      <c r="AW7" s="171" t="s">
        <v>678</v>
      </c>
      <c r="AX7" s="175" t="s">
        <v>1729</v>
      </c>
      <c r="AY7" s="175" t="s">
        <v>1444</v>
      </c>
      <c r="AZ7" s="171" t="s">
        <v>428</v>
      </c>
      <c r="BA7" s="182" t="s">
        <v>429</v>
      </c>
      <c r="BB7" s="179" t="s">
        <v>1730</v>
      </c>
      <c r="BC7" s="175" t="s">
        <v>449</v>
      </c>
      <c r="BD7" s="176" t="s">
        <v>1760</v>
      </c>
      <c r="BE7" s="176" t="s">
        <v>790</v>
      </c>
      <c r="BF7" s="175" t="s">
        <v>366</v>
      </c>
      <c r="BG7" s="175" t="s">
        <v>367</v>
      </c>
      <c r="BH7" s="179" t="s">
        <v>2447</v>
      </c>
      <c r="BI7" s="363" t="s">
        <v>433</v>
      </c>
      <c r="BJ7" s="179" t="s">
        <v>434</v>
      </c>
      <c r="BK7" s="175" t="s">
        <v>375</v>
      </c>
      <c r="BL7" s="341" t="s">
        <v>1653</v>
      </c>
      <c r="BM7" s="176" t="s">
        <v>791</v>
      </c>
      <c r="BN7" s="176" t="s">
        <v>294</v>
      </c>
      <c r="BO7" s="176" t="s">
        <v>2401</v>
      </c>
      <c r="BP7" s="176" t="s">
        <v>213</v>
      </c>
      <c r="BQ7" s="176" t="s">
        <v>218</v>
      </c>
      <c r="BR7" s="176" t="s">
        <v>1748</v>
      </c>
      <c r="BS7" s="176" t="s">
        <v>1748</v>
      </c>
      <c r="BT7" s="176" t="s">
        <v>1654</v>
      </c>
      <c r="BU7" s="176" t="s">
        <v>797</v>
      </c>
      <c r="BV7" s="176" t="s">
        <v>798</v>
      </c>
      <c r="BW7" s="183" t="s">
        <v>2669</v>
      </c>
      <c r="BX7" s="183" t="s">
        <v>2670</v>
      </c>
      <c r="BY7" s="183" t="s">
        <v>2671</v>
      </c>
      <c r="BZ7" s="183" t="s">
        <v>2672</v>
      </c>
      <c r="CA7" s="184" t="s">
        <v>2673</v>
      </c>
      <c r="CB7" s="184" t="s">
        <v>2674</v>
      </c>
      <c r="CC7" s="184" t="s">
        <v>2675</v>
      </c>
      <c r="CD7" s="184" t="s">
        <v>2676</v>
      </c>
      <c r="CE7" s="184" t="s">
        <v>2677</v>
      </c>
      <c r="CF7" s="185" t="s">
        <v>798</v>
      </c>
      <c r="CG7" s="186" t="s">
        <v>2702</v>
      </c>
    </row>
    <row r="8" spans="1:85" s="87" customFormat="1" ht="30" customHeight="1">
      <c r="A8" s="187" t="s">
        <v>2568</v>
      </c>
      <c r="B8" s="188"/>
      <c r="C8" s="189" t="s">
        <v>2569</v>
      </c>
      <c r="D8" s="189" t="s">
        <v>1451</v>
      </c>
      <c r="E8" s="188"/>
      <c r="F8" s="188"/>
      <c r="G8" s="190" t="s">
        <v>2704</v>
      </c>
      <c r="H8" s="188" t="s">
        <v>1427</v>
      </c>
      <c r="I8" s="87" t="s">
        <v>258</v>
      </c>
      <c r="J8" s="188" t="s">
        <v>1136</v>
      </c>
      <c r="K8" s="106">
        <v>41289</v>
      </c>
      <c r="L8" s="106">
        <v>41264</v>
      </c>
      <c r="M8" s="106">
        <v>41629</v>
      </c>
      <c r="N8" s="191"/>
      <c r="O8" s="192"/>
      <c r="P8" s="360">
        <v>35000</v>
      </c>
      <c r="Q8" s="193" t="s">
        <v>2570</v>
      </c>
      <c r="R8" s="194" t="s">
        <v>109</v>
      </c>
      <c r="S8" s="189"/>
      <c r="T8" s="189"/>
      <c r="U8" s="195"/>
      <c r="V8" s="196" t="s">
        <v>2571</v>
      </c>
      <c r="W8" s="188" t="s">
        <v>2572</v>
      </c>
      <c r="X8" s="189"/>
      <c r="Y8" s="193" t="s">
        <v>2573</v>
      </c>
      <c r="Z8" s="189" t="s">
        <v>2573</v>
      </c>
      <c r="AA8" s="193" t="s">
        <v>2131</v>
      </c>
      <c r="AB8" s="193" t="s">
        <v>2139</v>
      </c>
      <c r="AC8" s="197" t="s">
        <v>2574</v>
      </c>
      <c r="AD8" s="197" t="s">
        <v>2575</v>
      </c>
      <c r="AE8" s="193"/>
      <c r="AF8" s="198" t="s">
        <v>2576</v>
      </c>
      <c r="AG8" s="193" t="s">
        <v>2577</v>
      </c>
      <c r="AH8" s="193" t="s">
        <v>2578</v>
      </c>
      <c r="AI8" s="193" t="s">
        <v>2579</v>
      </c>
      <c r="AJ8" s="199" t="s">
        <v>2580</v>
      </c>
      <c r="AK8" s="189" t="s">
        <v>2131</v>
      </c>
      <c r="AL8" s="189" t="s">
        <v>2139</v>
      </c>
      <c r="AM8" s="200" t="s">
        <v>2574</v>
      </c>
      <c r="AN8" s="200" t="s">
        <v>2575</v>
      </c>
      <c r="AO8" s="189"/>
      <c r="AP8" s="198" t="s">
        <v>2576</v>
      </c>
      <c r="AQ8" s="189" t="s">
        <v>2581</v>
      </c>
      <c r="AR8" s="189" t="s">
        <v>2578</v>
      </c>
      <c r="AS8" s="189" t="s">
        <v>2579</v>
      </c>
      <c r="AT8" s="188" t="s">
        <v>2582</v>
      </c>
      <c r="AU8" s="188" t="s">
        <v>2373</v>
      </c>
      <c r="AV8" s="188" t="s">
        <v>2583</v>
      </c>
      <c r="AW8" s="189" t="s">
        <v>1704</v>
      </c>
      <c r="AX8" s="201">
        <v>0</v>
      </c>
      <c r="AY8" s="201">
        <v>35</v>
      </c>
      <c r="AZ8" s="188" t="s">
        <v>2584</v>
      </c>
      <c r="BA8" s="202">
        <v>15000</v>
      </c>
      <c r="BB8" s="193" t="s">
        <v>343</v>
      </c>
      <c r="BC8" s="201"/>
      <c r="BD8" s="201"/>
      <c r="BE8" s="201"/>
      <c r="BF8" s="201">
        <v>0</v>
      </c>
      <c r="BG8" s="201">
        <v>10</v>
      </c>
      <c r="BH8" s="199" t="s">
        <v>2585</v>
      </c>
      <c r="BI8" s="189">
        <v>1000</v>
      </c>
      <c r="BJ8" s="199" t="s">
        <v>343</v>
      </c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189"/>
      <c r="CB8" s="189"/>
      <c r="CC8" s="189"/>
      <c r="CD8" s="188"/>
      <c r="CE8" s="188"/>
      <c r="CF8" s="203"/>
      <c r="CG8" s="204">
        <f aca="true" t="shared" si="0" ref="CG8:CG15">($C$3-M8)/30</f>
        <v>-8.833333333333334</v>
      </c>
    </row>
    <row r="9" spans="1:86" s="70" customFormat="1" ht="30" customHeight="1">
      <c r="A9" s="231" t="s">
        <v>2287</v>
      </c>
      <c r="B9" s="88"/>
      <c r="C9" s="88" t="s">
        <v>2288</v>
      </c>
      <c r="D9" s="88" t="s">
        <v>1498</v>
      </c>
      <c r="E9" s="88"/>
      <c r="F9" s="88"/>
      <c r="G9" s="116" t="s">
        <v>2704</v>
      </c>
      <c r="H9" s="87" t="s">
        <v>1427</v>
      </c>
      <c r="I9" s="87" t="s">
        <v>258</v>
      </c>
      <c r="J9" s="87" t="s">
        <v>1136</v>
      </c>
      <c r="K9" s="103">
        <v>41159</v>
      </c>
      <c r="L9" s="104">
        <v>41148</v>
      </c>
      <c r="M9" s="104">
        <v>41512</v>
      </c>
      <c r="N9" s="104"/>
      <c r="O9" s="206"/>
      <c r="P9" s="319">
        <v>6000</v>
      </c>
      <c r="Q9" s="317" t="s">
        <v>321</v>
      </c>
      <c r="R9" s="194" t="s">
        <v>109</v>
      </c>
      <c r="S9" s="88"/>
      <c r="T9" s="88"/>
      <c r="U9" s="88" t="s">
        <v>1794</v>
      </c>
      <c r="V9" s="88"/>
      <c r="W9" s="88" t="s">
        <v>1227</v>
      </c>
      <c r="X9" s="88" t="s">
        <v>723</v>
      </c>
      <c r="Y9" s="194" t="s">
        <v>624</v>
      </c>
      <c r="Z9" s="88" t="s">
        <v>624</v>
      </c>
      <c r="AA9" s="194" t="s">
        <v>2411</v>
      </c>
      <c r="AB9" s="194" t="s">
        <v>724</v>
      </c>
      <c r="AC9" s="194" t="s">
        <v>725</v>
      </c>
      <c r="AD9" s="194" t="s">
        <v>2015</v>
      </c>
      <c r="AE9" s="194"/>
      <c r="AF9" s="88" t="s">
        <v>726</v>
      </c>
      <c r="AG9" s="194" t="s">
        <v>584</v>
      </c>
      <c r="AH9" s="194" t="s">
        <v>585</v>
      </c>
      <c r="AI9" s="194" t="s">
        <v>1945</v>
      </c>
      <c r="AJ9" s="194" t="s">
        <v>586</v>
      </c>
      <c r="AK9" s="88" t="s">
        <v>2411</v>
      </c>
      <c r="AL9" s="88" t="s">
        <v>724</v>
      </c>
      <c r="AM9" s="226" t="s">
        <v>727</v>
      </c>
      <c r="AN9" s="88"/>
      <c r="AO9" s="88"/>
      <c r="AP9" s="88" t="s">
        <v>728</v>
      </c>
      <c r="AQ9" s="88" t="s">
        <v>2289</v>
      </c>
      <c r="AR9" s="318" t="s">
        <v>2290</v>
      </c>
      <c r="AS9" s="88" t="s">
        <v>2291</v>
      </c>
      <c r="AT9" s="88" t="s">
        <v>686</v>
      </c>
      <c r="AU9" s="88" t="s">
        <v>2373</v>
      </c>
      <c r="AV9" s="88" t="s">
        <v>2292</v>
      </c>
      <c r="AW9" s="88" t="s">
        <v>1697</v>
      </c>
      <c r="AX9" s="129">
        <v>0</v>
      </c>
      <c r="AY9" s="129">
        <v>40</v>
      </c>
      <c r="AZ9" s="88" t="s">
        <v>732</v>
      </c>
      <c r="BA9" s="319">
        <v>3000</v>
      </c>
      <c r="BB9" s="194" t="s">
        <v>2381</v>
      </c>
      <c r="BC9" s="129"/>
      <c r="BD9" s="129"/>
      <c r="BE9" s="129"/>
      <c r="BF9" s="129"/>
      <c r="BG9" s="129"/>
      <c r="BH9" s="194"/>
      <c r="BI9" s="241"/>
      <c r="BJ9" s="194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88"/>
      <c r="CB9" s="88"/>
      <c r="CC9" s="88"/>
      <c r="CD9" s="88"/>
      <c r="CE9" s="88"/>
      <c r="CF9" s="208"/>
      <c r="CG9" s="204">
        <f t="shared" si="0"/>
        <v>-4.933333333333334</v>
      </c>
      <c r="CH9" s="88"/>
    </row>
    <row r="10" spans="1:86" s="109" customFormat="1" ht="30" customHeight="1">
      <c r="A10" s="231" t="s">
        <v>1770</v>
      </c>
      <c r="B10" s="88"/>
      <c r="C10" s="88" t="s">
        <v>1771</v>
      </c>
      <c r="D10" s="88" t="s">
        <v>1498</v>
      </c>
      <c r="E10" s="88"/>
      <c r="F10" s="88"/>
      <c r="G10" s="116" t="s">
        <v>2704</v>
      </c>
      <c r="H10" s="87" t="s">
        <v>1427</v>
      </c>
      <c r="I10" s="87" t="s">
        <v>258</v>
      </c>
      <c r="J10" s="87" t="s">
        <v>1136</v>
      </c>
      <c r="K10" s="103">
        <v>41099</v>
      </c>
      <c r="L10" s="104">
        <v>41128</v>
      </c>
      <c r="M10" s="104">
        <v>41492</v>
      </c>
      <c r="N10" s="104"/>
      <c r="O10" s="206"/>
      <c r="P10" s="319">
        <v>16000</v>
      </c>
      <c r="Q10" s="194" t="s">
        <v>344</v>
      </c>
      <c r="R10" s="194" t="s">
        <v>109</v>
      </c>
      <c r="S10" s="88"/>
      <c r="T10" s="88"/>
      <c r="U10" s="88"/>
      <c r="V10" s="88"/>
      <c r="W10" s="88"/>
      <c r="X10" s="88"/>
      <c r="Y10" s="194" t="s">
        <v>624</v>
      </c>
      <c r="Z10" s="88" t="s">
        <v>345</v>
      </c>
      <c r="AA10" s="194" t="s">
        <v>1772</v>
      </c>
      <c r="AB10" s="194" t="s">
        <v>1773</v>
      </c>
      <c r="AC10" s="194" t="s">
        <v>1774</v>
      </c>
      <c r="AD10" s="149" t="s">
        <v>1775</v>
      </c>
      <c r="AE10" s="194"/>
      <c r="AF10" s="213" t="s">
        <v>1776</v>
      </c>
      <c r="AG10" s="194" t="s">
        <v>549</v>
      </c>
      <c r="AH10" s="194" t="s">
        <v>550</v>
      </c>
      <c r="AI10" s="149" t="s">
        <v>512</v>
      </c>
      <c r="AJ10" s="320"/>
      <c r="AK10" s="88" t="s">
        <v>1772</v>
      </c>
      <c r="AL10" s="88" t="s">
        <v>1773</v>
      </c>
      <c r="AM10" s="88" t="s">
        <v>1774</v>
      </c>
      <c r="AN10" s="226" t="s">
        <v>1775</v>
      </c>
      <c r="AO10" s="88"/>
      <c r="AP10" s="88" t="s">
        <v>1777</v>
      </c>
      <c r="AQ10" s="88" t="s">
        <v>1778</v>
      </c>
      <c r="AR10" s="88" t="s">
        <v>1779</v>
      </c>
      <c r="AS10" s="88" t="s">
        <v>1780</v>
      </c>
      <c r="AT10" s="88" t="s">
        <v>2199</v>
      </c>
      <c r="AU10" s="88" t="s">
        <v>460</v>
      </c>
      <c r="AV10" s="88" t="s">
        <v>1781</v>
      </c>
      <c r="AW10" s="88" t="s">
        <v>1697</v>
      </c>
      <c r="AX10" s="129">
        <v>0</v>
      </c>
      <c r="AY10" s="129">
        <v>10</v>
      </c>
      <c r="AZ10" s="88" t="s">
        <v>1782</v>
      </c>
      <c r="BA10" s="319">
        <v>3500</v>
      </c>
      <c r="BB10" s="194" t="s">
        <v>343</v>
      </c>
      <c r="BC10" s="129"/>
      <c r="BD10" s="129"/>
      <c r="BE10" s="129"/>
      <c r="BF10" s="129">
        <v>10</v>
      </c>
      <c r="BG10" s="129">
        <v>40</v>
      </c>
      <c r="BH10" s="194" t="s">
        <v>1711</v>
      </c>
      <c r="BI10" s="241">
        <v>1500</v>
      </c>
      <c r="BJ10" s="194" t="s">
        <v>417</v>
      </c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88"/>
      <c r="CB10" s="88"/>
      <c r="CC10" s="88"/>
      <c r="CD10" s="108"/>
      <c r="CE10" s="108"/>
      <c r="CF10" s="208"/>
      <c r="CG10" s="204">
        <f t="shared" si="0"/>
        <v>-4.266666666666667</v>
      </c>
      <c r="CH10" s="87"/>
    </row>
    <row r="11" spans="1:85" s="88" customFormat="1" ht="30" customHeight="1">
      <c r="A11" s="205" t="s">
        <v>1486</v>
      </c>
      <c r="B11" s="87"/>
      <c r="C11" s="87" t="s">
        <v>1485</v>
      </c>
      <c r="D11" s="87" t="s">
        <v>1451</v>
      </c>
      <c r="E11" s="87"/>
      <c r="F11" s="87"/>
      <c r="G11" s="116" t="s">
        <v>2999</v>
      </c>
      <c r="H11" s="87" t="s">
        <v>1427</v>
      </c>
      <c r="I11" s="348" t="s">
        <v>3100</v>
      </c>
      <c r="J11" s="87" t="s">
        <v>1136</v>
      </c>
      <c r="K11" s="103">
        <v>41011</v>
      </c>
      <c r="L11" s="104">
        <v>40256</v>
      </c>
      <c r="M11" s="104">
        <v>41352</v>
      </c>
      <c r="N11" s="116"/>
      <c r="O11" s="206"/>
      <c r="P11" s="319">
        <v>8000</v>
      </c>
      <c r="Q11" s="161" t="s">
        <v>2472</v>
      </c>
      <c r="R11" s="161" t="s">
        <v>2471</v>
      </c>
      <c r="S11" s="87"/>
      <c r="T11" s="87"/>
      <c r="V11" s="87"/>
      <c r="X11" s="87"/>
      <c r="Y11" s="194" t="s">
        <v>624</v>
      </c>
      <c r="Z11" s="87" t="s">
        <v>345</v>
      </c>
      <c r="AA11" s="194" t="s">
        <v>1105</v>
      </c>
      <c r="AB11" s="194" t="s">
        <v>1487</v>
      </c>
      <c r="AC11" s="194" t="s">
        <v>137</v>
      </c>
      <c r="AD11" s="149" t="s">
        <v>152</v>
      </c>
      <c r="AE11" s="161" t="s">
        <v>138</v>
      </c>
      <c r="AF11" s="87" t="s">
        <v>2392</v>
      </c>
      <c r="AG11" s="161"/>
      <c r="AH11" s="161"/>
      <c r="AI11" s="161"/>
      <c r="AJ11" s="161"/>
      <c r="AK11" s="87" t="s">
        <v>1105</v>
      </c>
      <c r="AL11" s="87" t="s">
        <v>1487</v>
      </c>
      <c r="AM11" s="87" t="s">
        <v>137</v>
      </c>
      <c r="AN11" s="87" t="s">
        <v>152</v>
      </c>
      <c r="AO11" s="87" t="s">
        <v>138</v>
      </c>
      <c r="AP11" s="87" t="s">
        <v>2392</v>
      </c>
      <c r="AQ11" s="87" t="s">
        <v>1488</v>
      </c>
      <c r="AR11" s="87" t="s">
        <v>1492</v>
      </c>
      <c r="AS11" s="87" t="s">
        <v>1454</v>
      </c>
      <c r="AT11" s="87" t="s">
        <v>1453</v>
      </c>
      <c r="AU11" s="87" t="s">
        <v>2373</v>
      </c>
      <c r="AV11" s="87" t="s">
        <v>136</v>
      </c>
      <c r="AW11" s="87" t="s">
        <v>459</v>
      </c>
      <c r="AX11" s="116">
        <v>0</v>
      </c>
      <c r="AY11" s="116">
        <v>25</v>
      </c>
      <c r="AZ11" s="87" t="s">
        <v>130</v>
      </c>
      <c r="BA11" s="207">
        <v>4000</v>
      </c>
      <c r="BB11" s="161" t="s">
        <v>343</v>
      </c>
      <c r="BC11" s="116"/>
      <c r="BD11" s="116"/>
      <c r="BE11" s="116"/>
      <c r="BF11" s="116"/>
      <c r="BG11" s="116"/>
      <c r="BH11" s="161"/>
      <c r="BI11" s="87"/>
      <c r="BJ11" s="161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87"/>
      <c r="CB11" s="87"/>
      <c r="CC11" s="87"/>
      <c r="CF11" s="208"/>
      <c r="CG11" s="204">
        <f t="shared" si="0"/>
        <v>0.4</v>
      </c>
    </row>
    <row r="12" spans="1:85" s="87" customFormat="1" ht="30" customHeight="1">
      <c r="A12" s="205" t="s">
        <v>1464</v>
      </c>
      <c r="C12" s="87" t="s">
        <v>1745</v>
      </c>
      <c r="D12" s="87" t="s">
        <v>1451</v>
      </c>
      <c r="G12" s="116" t="s">
        <v>2704</v>
      </c>
      <c r="H12" s="87" t="s">
        <v>1427</v>
      </c>
      <c r="I12" s="87" t="s">
        <v>258</v>
      </c>
      <c r="J12" s="87" t="s">
        <v>1136</v>
      </c>
      <c r="K12" s="104">
        <v>41023</v>
      </c>
      <c r="L12" s="104">
        <v>40304</v>
      </c>
      <c r="M12" s="104">
        <v>41400</v>
      </c>
      <c r="N12" s="116"/>
      <c r="O12" s="206"/>
      <c r="P12" s="319">
        <v>11000</v>
      </c>
      <c r="Q12" s="161" t="s">
        <v>1110</v>
      </c>
      <c r="R12" s="161" t="s">
        <v>109</v>
      </c>
      <c r="U12" s="88"/>
      <c r="W12" s="88"/>
      <c r="Y12" s="194" t="s">
        <v>624</v>
      </c>
      <c r="Z12" s="87" t="s">
        <v>2393</v>
      </c>
      <c r="AA12" s="161" t="s">
        <v>414</v>
      </c>
      <c r="AB12" s="161" t="s">
        <v>415</v>
      </c>
      <c r="AC12" s="149" t="s">
        <v>1746</v>
      </c>
      <c r="AD12" s="149" t="s">
        <v>439</v>
      </c>
      <c r="AE12" s="161"/>
      <c r="AF12" s="87" t="s">
        <v>410</v>
      </c>
      <c r="AG12" s="161" t="s">
        <v>412</v>
      </c>
      <c r="AH12" s="161" t="s">
        <v>524</v>
      </c>
      <c r="AI12" s="161" t="s">
        <v>525</v>
      </c>
      <c r="AJ12" s="161" t="s">
        <v>145</v>
      </c>
      <c r="AK12" s="87" t="s">
        <v>2215</v>
      </c>
      <c r="AL12" s="87" t="s">
        <v>2219</v>
      </c>
      <c r="AM12" s="87" t="s">
        <v>2465</v>
      </c>
      <c r="AP12" s="87" t="s">
        <v>611</v>
      </c>
      <c r="AQ12" s="87" t="s">
        <v>644</v>
      </c>
      <c r="AR12" s="87" t="s">
        <v>645</v>
      </c>
      <c r="AS12" s="87" t="s">
        <v>2385</v>
      </c>
      <c r="AT12" s="87" t="s">
        <v>662</v>
      </c>
      <c r="AU12" s="87" t="s">
        <v>2373</v>
      </c>
      <c r="AV12" s="87" t="s">
        <v>2390</v>
      </c>
      <c r="AW12" s="87" t="s">
        <v>2374</v>
      </c>
      <c r="AX12" s="116">
        <v>0</v>
      </c>
      <c r="AY12" s="116">
        <v>40</v>
      </c>
      <c r="AZ12" s="87" t="s">
        <v>1758</v>
      </c>
      <c r="BA12" s="207">
        <v>9000</v>
      </c>
      <c r="BB12" s="161" t="s">
        <v>343</v>
      </c>
      <c r="BC12" s="116"/>
      <c r="BD12" s="116"/>
      <c r="BE12" s="116"/>
      <c r="BF12" s="116"/>
      <c r="BG12" s="116"/>
      <c r="BH12" s="161"/>
      <c r="BJ12" s="161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D12" s="88"/>
      <c r="CE12" s="88"/>
      <c r="CF12" s="208"/>
      <c r="CG12" s="204">
        <f t="shared" si="0"/>
        <v>-1.2</v>
      </c>
    </row>
    <row r="13" spans="1:85" s="87" customFormat="1" ht="30" customHeight="1">
      <c r="A13" s="205" t="s">
        <v>1464</v>
      </c>
      <c r="C13" s="87" t="s">
        <v>1456</v>
      </c>
      <c r="D13" s="87" t="s">
        <v>1451</v>
      </c>
      <c r="G13" s="116" t="s">
        <v>2704</v>
      </c>
      <c r="H13" s="87" t="s">
        <v>1427</v>
      </c>
      <c r="I13" s="87" t="s">
        <v>258</v>
      </c>
      <c r="J13" s="87" t="s">
        <v>1136</v>
      </c>
      <c r="K13" s="104">
        <v>41032</v>
      </c>
      <c r="L13" s="104">
        <v>39990</v>
      </c>
      <c r="M13" s="104">
        <v>41425</v>
      </c>
      <c r="N13" s="116"/>
      <c r="O13" s="206"/>
      <c r="P13" s="319">
        <v>20475</v>
      </c>
      <c r="Q13" s="161" t="s">
        <v>321</v>
      </c>
      <c r="R13" s="161" t="s">
        <v>109</v>
      </c>
      <c r="U13" s="88"/>
      <c r="V13" s="87" t="s">
        <v>1445</v>
      </c>
      <c r="W13" s="88" t="s">
        <v>1446</v>
      </c>
      <c r="Y13" s="194" t="s">
        <v>624</v>
      </c>
      <c r="Z13" s="87" t="s">
        <v>345</v>
      </c>
      <c r="AA13" s="161" t="s">
        <v>1447</v>
      </c>
      <c r="AB13" s="161" t="s">
        <v>1448</v>
      </c>
      <c r="AC13" s="149" t="s">
        <v>146</v>
      </c>
      <c r="AD13" s="149"/>
      <c r="AE13" s="161" t="s">
        <v>1449</v>
      </c>
      <c r="AF13" s="87" t="s">
        <v>1450</v>
      </c>
      <c r="AG13" s="194" t="s">
        <v>553</v>
      </c>
      <c r="AH13" s="194" t="s">
        <v>554</v>
      </c>
      <c r="AI13" s="194" t="s">
        <v>2205</v>
      </c>
      <c r="AJ13" s="161" t="s">
        <v>145</v>
      </c>
      <c r="AK13" s="87" t="s">
        <v>102</v>
      </c>
      <c r="AL13" s="87" t="s">
        <v>103</v>
      </c>
      <c r="AM13" s="87" t="s">
        <v>104</v>
      </c>
      <c r="AO13" s="87" t="s">
        <v>1449</v>
      </c>
      <c r="AP13" s="209" t="s">
        <v>105</v>
      </c>
      <c r="AQ13" s="87" t="s">
        <v>412</v>
      </c>
      <c r="AR13" s="87" t="s">
        <v>106</v>
      </c>
      <c r="AS13" s="87" t="s">
        <v>2385</v>
      </c>
      <c r="AT13" s="87" t="s">
        <v>1994</v>
      </c>
      <c r="AU13" s="87" t="s">
        <v>460</v>
      </c>
      <c r="AV13" s="87" t="s">
        <v>145</v>
      </c>
      <c r="AW13" s="87" t="s">
        <v>2374</v>
      </c>
      <c r="AX13" s="116">
        <v>0</v>
      </c>
      <c r="AY13" s="116">
        <v>40</v>
      </c>
      <c r="AZ13" s="87" t="s">
        <v>196</v>
      </c>
      <c r="BA13" s="207">
        <v>8100</v>
      </c>
      <c r="BB13" s="161" t="s">
        <v>343</v>
      </c>
      <c r="BC13" s="116"/>
      <c r="BD13" s="116"/>
      <c r="BE13" s="116"/>
      <c r="BF13" s="116"/>
      <c r="BG13" s="116"/>
      <c r="BH13" s="161"/>
      <c r="BJ13" s="161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D13" s="88"/>
      <c r="CE13" s="88"/>
      <c r="CF13" s="208"/>
      <c r="CG13" s="204">
        <f t="shared" si="0"/>
        <v>-2.033333333333333</v>
      </c>
    </row>
    <row r="14" spans="1:85" s="88" customFormat="1" ht="30" customHeight="1">
      <c r="A14" s="205" t="s">
        <v>1464</v>
      </c>
      <c r="B14" s="87"/>
      <c r="C14" s="87" t="s">
        <v>1894</v>
      </c>
      <c r="D14" s="87" t="s">
        <v>1451</v>
      </c>
      <c r="E14" s="87" t="s">
        <v>2857</v>
      </c>
      <c r="F14" s="87"/>
      <c r="G14" s="116" t="s">
        <v>2704</v>
      </c>
      <c r="H14" s="87" t="s">
        <v>1427</v>
      </c>
      <c r="I14" s="87" t="s">
        <v>258</v>
      </c>
      <c r="J14" s="87" t="s">
        <v>1136</v>
      </c>
      <c r="K14" s="112">
        <v>41278</v>
      </c>
      <c r="L14" s="112">
        <v>41274</v>
      </c>
      <c r="M14" s="112">
        <v>41609</v>
      </c>
      <c r="N14" s="116"/>
      <c r="O14" s="206"/>
      <c r="P14" s="319">
        <v>25000</v>
      </c>
      <c r="Q14" s="161" t="s">
        <v>76</v>
      </c>
      <c r="R14" s="161" t="s">
        <v>109</v>
      </c>
      <c r="S14" s="87"/>
      <c r="T14" s="87"/>
      <c r="U14" s="210" t="s">
        <v>2147</v>
      </c>
      <c r="V14" s="87" t="s">
        <v>2148</v>
      </c>
      <c r="W14" s="211" t="s">
        <v>77</v>
      </c>
      <c r="X14" s="87"/>
      <c r="Y14" s="194" t="s">
        <v>165</v>
      </c>
      <c r="Z14" s="88" t="s">
        <v>165</v>
      </c>
      <c r="AA14" s="161" t="s">
        <v>1447</v>
      </c>
      <c r="AB14" s="161" t="s">
        <v>1448</v>
      </c>
      <c r="AC14" s="149" t="s">
        <v>173</v>
      </c>
      <c r="AD14" s="149" t="s">
        <v>2149</v>
      </c>
      <c r="AE14" s="149" t="s">
        <v>1449</v>
      </c>
      <c r="AF14" s="209" t="s">
        <v>1450</v>
      </c>
      <c r="AG14" s="161" t="s">
        <v>412</v>
      </c>
      <c r="AH14" s="161" t="s">
        <v>524</v>
      </c>
      <c r="AI14" s="161" t="s">
        <v>525</v>
      </c>
      <c r="AJ14" s="161" t="s">
        <v>145</v>
      </c>
      <c r="AK14" s="87" t="s">
        <v>174</v>
      </c>
      <c r="AL14" s="87" t="s">
        <v>103</v>
      </c>
      <c r="AM14" s="87" t="s">
        <v>104</v>
      </c>
      <c r="AN14" s="87"/>
      <c r="AO14" s="87" t="s">
        <v>1449</v>
      </c>
      <c r="AP14" s="88" t="s">
        <v>105</v>
      </c>
      <c r="AQ14" s="87" t="s">
        <v>2394</v>
      </c>
      <c r="AR14" s="87" t="s">
        <v>2395</v>
      </c>
      <c r="AS14" s="87" t="s">
        <v>660</v>
      </c>
      <c r="AT14" s="87" t="s">
        <v>662</v>
      </c>
      <c r="AU14" s="87" t="s">
        <v>2373</v>
      </c>
      <c r="AV14" s="87" t="s">
        <v>661</v>
      </c>
      <c r="AW14" s="87" t="s">
        <v>2374</v>
      </c>
      <c r="AX14" s="116">
        <v>0</v>
      </c>
      <c r="AY14" s="116">
        <v>40</v>
      </c>
      <c r="AZ14" s="87" t="s">
        <v>2350</v>
      </c>
      <c r="BA14" s="207">
        <v>10000</v>
      </c>
      <c r="BB14" s="161" t="s">
        <v>343</v>
      </c>
      <c r="BC14" s="116"/>
      <c r="BD14" s="116"/>
      <c r="BE14" s="116"/>
      <c r="BF14" s="116"/>
      <c r="BG14" s="116"/>
      <c r="BH14" s="161"/>
      <c r="BI14" s="87"/>
      <c r="BJ14" s="161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87"/>
      <c r="CB14" s="87"/>
      <c r="CC14" s="87"/>
      <c r="CF14" s="212"/>
      <c r="CG14" s="204">
        <f t="shared" si="0"/>
        <v>-8.166666666666666</v>
      </c>
    </row>
    <row r="15" spans="1:85" s="88" customFormat="1" ht="30" customHeight="1">
      <c r="A15" s="205" t="s">
        <v>1384</v>
      </c>
      <c r="B15" s="87"/>
      <c r="C15" s="87" t="s">
        <v>323</v>
      </c>
      <c r="D15" s="87" t="s">
        <v>1451</v>
      </c>
      <c r="E15" s="87"/>
      <c r="F15" s="87"/>
      <c r="G15" s="116" t="s">
        <v>2704</v>
      </c>
      <c r="H15" s="87" t="s">
        <v>1427</v>
      </c>
      <c r="I15" s="87" t="s">
        <v>258</v>
      </c>
      <c r="J15" s="87" t="s">
        <v>1136</v>
      </c>
      <c r="K15" s="103">
        <v>41121</v>
      </c>
      <c r="L15" s="104">
        <v>41121</v>
      </c>
      <c r="M15" s="104">
        <v>41486</v>
      </c>
      <c r="N15" s="116"/>
      <c r="O15" s="206"/>
      <c r="P15" s="319">
        <v>10000</v>
      </c>
      <c r="Q15" s="161" t="s">
        <v>344</v>
      </c>
      <c r="R15" s="161" t="s">
        <v>109</v>
      </c>
      <c r="S15" s="87"/>
      <c r="T15" s="87"/>
      <c r="V15" s="87" t="s">
        <v>2334</v>
      </c>
      <c r="W15" s="88" t="s">
        <v>2335</v>
      </c>
      <c r="X15" s="87"/>
      <c r="Y15" s="194" t="s">
        <v>624</v>
      </c>
      <c r="Z15" s="87" t="s">
        <v>345</v>
      </c>
      <c r="AA15" s="161" t="s">
        <v>2389</v>
      </c>
      <c r="AB15" s="161" t="s">
        <v>641</v>
      </c>
      <c r="AC15" s="149" t="s">
        <v>2388</v>
      </c>
      <c r="AD15" s="149"/>
      <c r="AE15" s="161"/>
      <c r="AF15" s="213" t="s">
        <v>2370</v>
      </c>
      <c r="AG15" s="161"/>
      <c r="AH15" s="161"/>
      <c r="AI15" s="161"/>
      <c r="AJ15" s="161"/>
      <c r="AK15" s="87" t="s">
        <v>2389</v>
      </c>
      <c r="AL15" s="87" t="s">
        <v>641</v>
      </c>
      <c r="AM15" s="87" t="s">
        <v>2388</v>
      </c>
      <c r="AN15" s="87"/>
      <c r="AO15" s="87"/>
      <c r="AP15" s="213" t="s">
        <v>2370</v>
      </c>
      <c r="AQ15" s="87" t="s">
        <v>324</v>
      </c>
      <c r="AR15" s="87" t="s">
        <v>325</v>
      </c>
      <c r="AS15" s="87" t="s">
        <v>2386</v>
      </c>
      <c r="AT15" s="87" t="s">
        <v>625</v>
      </c>
      <c r="AU15" s="87" t="s">
        <v>460</v>
      </c>
      <c r="AV15" s="87" t="s">
        <v>2387</v>
      </c>
      <c r="AW15" s="87" t="s">
        <v>1705</v>
      </c>
      <c r="AX15" s="116">
        <v>0</v>
      </c>
      <c r="AY15" s="116">
        <v>12</v>
      </c>
      <c r="AZ15" s="87" t="s">
        <v>1202</v>
      </c>
      <c r="BA15" s="207">
        <v>4000</v>
      </c>
      <c r="BB15" s="161" t="s">
        <v>352</v>
      </c>
      <c r="BC15" s="116"/>
      <c r="BD15" s="116"/>
      <c r="BE15" s="116"/>
      <c r="BF15" s="116"/>
      <c r="BG15" s="116"/>
      <c r="BH15" s="161"/>
      <c r="BI15" s="87"/>
      <c r="BJ15" s="161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87"/>
      <c r="CB15" s="87"/>
      <c r="CC15" s="87"/>
      <c r="CF15" s="208"/>
      <c r="CG15" s="204">
        <f t="shared" si="0"/>
        <v>-4.066666666666666</v>
      </c>
    </row>
    <row r="16" spans="1:117" s="88" customFormat="1" ht="30" customHeight="1">
      <c r="A16" s="214" t="s">
        <v>2963</v>
      </c>
      <c r="B16" s="87"/>
      <c r="C16" s="90" t="s">
        <v>2964</v>
      </c>
      <c r="D16" s="90" t="s">
        <v>1451</v>
      </c>
      <c r="G16" s="129" t="s">
        <v>2704</v>
      </c>
      <c r="H16" s="87" t="s">
        <v>256</v>
      </c>
      <c r="I16" s="87" t="s">
        <v>258</v>
      </c>
      <c r="J16" s="87" t="s">
        <v>1136</v>
      </c>
      <c r="K16" s="113">
        <v>41295</v>
      </c>
      <c r="L16" s="112">
        <v>41305</v>
      </c>
      <c r="M16" s="112">
        <v>41670</v>
      </c>
      <c r="P16" s="319">
        <v>60000</v>
      </c>
      <c r="Q16" s="90" t="s">
        <v>2965</v>
      </c>
      <c r="R16" s="90" t="s">
        <v>425</v>
      </c>
      <c r="V16" s="114" t="s">
        <v>2334</v>
      </c>
      <c r="W16" s="119" t="s">
        <v>2335</v>
      </c>
      <c r="X16" s="215"/>
      <c r="Y16" s="90" t="s">
        <v>165</v>
      </c>
      <c r="Z16" s="114" t="s">
        <v>2192</v>
      </c>
      <c r="AA16" s="90" t="s">
        <v>322</v>
      </c>
      <c r="AB16" s="90" t="s">
        <v>2966</v>
      </c>
      <c r="AC16" s="216" t="s">
        <v>2388</v>
      </c>
      <c r="AD16" s="216" t="s">
        <v>2967</v>
      </c>
      <c r="AE16" s="90" t="s">
        <v>2968</v>
      </c>
      <c r="AF16" s="209" t="s">
        <v>2969</v>
      </c>
      <c r="AG16" s="217"/>
      <c r="AH16" s="217"/>
      <c r="AI16" s="217"/>
      <c r="AJ16" s="217"/>
      <c r="AK16" s="114" t="s">
        <v>1092</v>
      </c>
      <c r="AL16" s="114" t="s">
        <v>2966</v>
      </c>
      <c r="AM16" s="114" t="s">
        <v>2388</v>
      </c>
      <c r="AN16" s="218" t="s">
        <v>2967</v>
      </c>
      <c r="AO16" s="114" t="s">
        <v>2968</v>
      </c>
      <c r="AP16" s="209" t="s">
        <v>2969</v>
      </c>
      <c r="AQ16" s="114" t="s">
        <v>324</v>
      </c>
      <c r="AR16" s="114" t="s">
        <v>325</v>
      </c>
      <c r="AS16" s="114" t="s">
        <v>2386</v>
      </c>
      <c r="AT16" s="114" t="s">
        <v>625</v>
      </c>
      <c r="AU16" s="114" t="s">
        <v>2373</v>
      </c>
      <c r="AV16" s="114" t="s">
        <v>2970</v>
      </c>
      <c r="AW16" s="114" t="s">
        <v>1705</v>
      </c>
      <c r="AX16" s="219">
        <v>0</v>
      </c>
      <c r="AY16" s="219">
        <v>12</v>
      </c>
      <c r="AZ16" s="114" t="s">
        <v>2971</v>
      </c>
      <c r="BA16" s="126">
        <v>25000</v>
      </c>
      <c r="BB16" s="90" t="s">
        <v>343</v>
      </c>
      <c r="BC16" s="129"/>
      <c r="BD16" s="129"/>
      <c r="BE16" s="129"/>
      <c r="BF16" s="129"/>
      <c r="BG16" s="129"/>
      <c r="BH16" s="194"/>
      <c r="BJ16" s="194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C16" s="108"/>
      <c r="CE16" s="107"/>
      <c r="CF16" s="212"/>
      <c r="CG16" s="221"/>
      <c r="CJ16" s="222"/>
      <c r="CK16" s="222"/>
      <c r="CL16" s="89"/>
      <c r="CM16" s="223"/>
      <c r="DJ16" s="87"/>
      <c r="DK16" s="87"/>
      <c r="DL16" s="87"/>
      <c r="DM16" s="87"/>
    </row>
    <row r="17" spans="1:118" s="109" customFormat="1" ht="30" customHeight="1">
      <c r="A17" s="231" t="s">
        <v>998</v>
      </c>
      <c r="B17" s="88"/>
      <c r="C17" s="88" t="s">
        <v>999</v>
      </c>
      <c r="D17" s="88" t="s">
        <v>1498</v>
      </c>
      <c r="E17" s="88"/>
      <c r="F17" s="88"/>
      <c r="G17" s="116" t="s">
        <v>2704</v>
      </c>
      <c r="H17" s="87" t="s">
        <v>1427</v>
      </c>
      <c r="I17" s="87" t="s">
        <v>1217</v>
      </c>
      <c r="J17" s="88" t="s">
        <v>938</v>
      </c>
      <c r="K17" s="103">
        <v>41235</v>
      </c>
      <c r="L17" s="104">
        <v>41287</v>
      </c>
      <c r="M17" s="104">
        <v>41651</v>
      </c>
      <c r="N17" s="104"/>
      <c r="O17" s="206"/>
      <c r="P17" s="319">
        <v>10000</v>
      </c>
      <c r="Q17" s="194" t="s">
        <v>1110</v>
      </c>
      <c r="R17" s="194" t="s">
        <v>109</v>
      </c>
      <c r="S17" s="88"/>
      <c r="T17" s="88"/>
      <c r="U17" s="88"/>
      <c r="V17" s="88"/>
      <c r="W17" s="88"/>
      <c r="X17" s="88"/>
      <c r="Y17" s="194" t="s">
        <v>624</v>
      </c>
      <c r="Z17" s="88" t="s">
        <v>345</v>
      </c>
      <c r="AA17" s="194" t="s">
        <v>1000</v>
      </c>
      <c r="AB17" s="194" t="s">
        <v>2462</v>
      </c>
      <c r="AC17" s="194" t="s">
        <v>1903</v>
      </c>
      <c r="AD17" s="149" t="s">
        <v>1904</v>
      </c>
      <c r="AE17" s="194" t="s">
        <v>1905</v>
      </c>
      <c r="AF17" s="213" t="s">
        <v>1001</v>
      </c>
      <c r="AG17" s="194" t="s">
        <v>2816</v>
      </c>
      <c r="AH17" s="194" t="s">
        <v>2817</v>
      </c>
      <c r="AI17" s="194" t="s">
        <v>1003</v>
      </c>
      <c r="AJ17" s="194" t="s">
        <v>2818</v>
      </c>
      <c r="AK17" s="88" t="s">
        <v>1000</v>
      </c>
      <c r="AL17" s="88" t="s">
        <v>2462</v>
      </c>
      <c r="AM17" s="88" t="s">
        <v>1903</v>
      </c>
      <c r="AN17" s="226" t="s">
        <v>1904</v>
      </c>
      <c r="AO17" s="88" t="s">
        <v>1905</v>
      </c>
      <c r="AP17" s="213" t="s">
        <v>1001</v>
      </c>
      <c r="AQ17" s="88" t="s">
        <v>1002</v>
      </c>
      <c r="AR17" s="88" t="s">
        <v>1005</v>
      </c>
      <c r="AS17" s="88" t="s">
        <v>1006</v>
      </c>
      <c r="AT17" s="88" t="s">
        <v>1003</v>
      </c>
      <c r="AU17" s="88" t="s">
        <v>676</v>
      </c>
      <c r="AV17" s="88" t="s">
        <v>1004</v>
      </c>
      <c r="AW17" s="88"/>
      <c r="AX17" s="129">
        <v>0</v>
      </c>
      <c r="AY17" s="129">
        <v>10</v>
      </c>
      <c r="AZ17" s="88" t="s">
        <v>1007</v>
      </c>
      <c r="BA17" s="319">
        <v>1000</v>
      </c>
      <c r="BB17" s="194" t="s">
        <v>1008</v>
      </c>
      <c r="BC17" s="129" t="s">
        <v>2047</v>
      </c>
      <c r="BD17" s="129"/>
      <c r="BE17" s="129" t="s">
        <v>2047</v>
      </c>
      <c r="BF17" s="129">
        <v>0</v>
      </c>
      <c r="BG17" s="129">
        <v>30</v>
      </c>
      <c r="BH17" s="194" t="s">
        <v>1009</v>
      </c>
      <c r="BI17" s="241">
        <v>200</v>
      </c>
      <c r="BJ17" s="194" t="s">
        <v>2381</v>
      </c>
      <c r="BK17" s="129" t="s">
        <v>2047</v>
      </c>
      <c r="BL17" s="129"/>
      <c r="BM17" s="129" t="s">
        <v>2106</v>
      </c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88"/>
      <c r="CB17" s="88"/>
      <c r="CC17" s="88"/>
      <c r="CD17" s="88"/>
      <c r="CE17" s="88"/>
      <c r="CF17" s="208"/>
      <c r="CG17" s="204">
        <f aca="true" t="shared" si="1" ref="CG17:CG43">($C$3-M17)/30</f>
        <v>-9.566666666666666</v>
      </c>
      <c r="CH17" s="88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</row>
    <row r="18" spans="1:118" s="88" customFormat="1" ht="30" customHeight="1">
      <c r="A18" s="205" t="s">
        <v>1700</v>
      </c>
      <c r="B18" s="87"/>
      <c r="C18" s="87" t="s">
        <v>659</v>
      </c>
      <c r="D18" s="87" t="s">
        <v>1451</v>
      </c>
      <c r="E18" s="87"/>
      <c r="F18" s="87"/>
      <c r="G18" s="116" t="s">
        <v>2704</v>
      </c>
      <c r="H18" s="87" t="s">
        <v>1427</v>
      </c>
      <c r="I18" s="87" t="s">
        <v>258</v>
      </c>
      <c r="J18" s="87" t="s">
        <v>1136</v>
      </c>
      <c r="K18" s="112">
        <v>41284</v>
      </c>
      <c r="L18" s="112">
        <v>41300</v>
      </c>
      <c r="M18" s="112">
        <v>41665</v>
      </c>
      <c r="N18" s="116"/>
      <c r="O18" s="206"/>
      <c r="P18" s="319">
        <v>4000</v>
      </c>
      <c r="Q18" s="161" t="s">
        <v>344</v>
      </c>
      <c r="R18" s="161" t="s">
        <v>109</v>
      </c>
      <c r="S18" s="87"/>
      <c r="T18" s="87"/>
      <c r="V18" s="87"/>
      <c r="X18" s="87"/>
      <c r="Y18" s="194" t="s">
        <v>624</v>
      </c>
      <c r="Z18" s="87" t="s">
        <v>345</v>
      </c>
      <c r="AA18" s="194" t="s">
        <v>2131</v>
      </c>
      <c r="AB18" s="194" t="s">
        <v>2132</v>
      </c>
      <c r="AC18" s="194" t="s">
        <v>396</v>
      </c>
      <c r="AD18" s="149" t="s">
        <v>397</v>
      </c>
      <c r="AE18" s="161" t="s">
        <v>1949</v>
      </c>
      <c r="AF18" s="87" t="s">
        <v>651</v>
      </c>
      <c r="AG18" s="161" t="s">
        <v>2133</v>
      </c>
      <c r="AH18" s="161" t="s">
        <v>2413</v>
      </c>
      <c r="AI18" s="161" t="s">
        <v>372</v>
      </c>
      <c r="AJ18" s="161" t="s">
        <v>2414</v>
      </c>
      <c r="AK18" s="87" t="s">
        <v>2131</v>
      </c>
      <c r="AL18" s="87" t="s">
        <v>2132</v>
      </c>
      <c r="AM18" s="87" t="s">
        <v>396</v>
      </c>
      <c r="AN18" s="87" t="s">
        <v>397</v>
      </c>
      <c r="AO18" s="87" t="s">
        <v>1949</v>
      </c>
      <c r="AP18" s="87" t="s">
        <v>651</v>
      </c>
      <c r="AQ18" s="87" t="s">
        <v>2133</v>
      </c>
      <c r="AR18" s="87" t="s">
        <v>2413</v>
      </c>
      <c r="AS18" s="87" t="s">
        <v>372</v>
      </c>
      <c r="AT18" s="87" t="s">
        <v>686</v>
      </c>
      <c r="AU18" s="87" t="s">
        <v>2373</v>
      </c>
      <c r="AV18" s="87" t="s">
        <v>2414</v>
      </c>
      <c r="AW18" s="87" t="s">
        <v>1697</v>
      </c>
      <c r="AX18" s="116">
        <v>0</v>
      </c>
      <c r="AY18" s="116">
        <v>25</v>
      </c>
      <c r="AZ18" s="87" t="s">
        <v>204</v>
      </c>
      <c r="BA18" s="207">
        <v>2000</v>
      </c>
      <c r="BB18" s="161" t="s">
        <v>2381</v>
      </c>
      <c r="BC18" s="116"/>
      <c r="BD18" s="116"/>
      <c r="BE18" s="116"/>
      <c r="BF18" s="116"/>
      <c r="BG18" s="116"/>
      <c r="BH18" s="161"/>
      <c r="BI18" s="87"/>
      <c r="BJ18" s="161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87"/>
      <c r="CB18" s="87"/>
      <c r="CC18" s="87"/>
      <c r="CD18" s="87"/>
      <c r="CE18" s="87"/>
      <c r="CF18" s="224"/>
      <c r="CG18" s="204">
        <f t="shared" si="1"/>
        <v>-10.033333333333333</v>
      </c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</row>
    <row r="19" spans="1:118" s="109" customFormat="1" ht="30" customHeight="1">
      <c r="A19" s="231" t="s">
        <v>2252</v>
      </c>
      <c r="B19" s="87"/>
      <c r="C19" s="87" t="s">
        <v>2253</v>
      </c>
      <c r="D19" s="240" t="s">
        <v>2507</v>
      </c>
      <c r="E19" s="88" t="s">
        <v>2859</v>
      </c>
      <c r="F19" s="88"/>
      <c r="G19" s="116" t="s">
        <v>2704</v>
      </c>
      <c r="H19" s="87" t="s">
        <v>1427</v>
      </c>
      <c r="I19" s="87" t="s">
        <v>1217</v>
      </c>
      <c r="J19" s="87" t="s">
        <v>938</v>
      </c>
      <c r="K19" s="112">
        <v>40989</v>
      </c>
      <c r="L19" s="112">
        <v>41245</v>
      </c>
      <c r="M19" s="112">
        <v>41609</v>
      </c>
      <c r="N19" s="129"/>
      <c r="O19" s="206"/>
      <c r="P19" s="319">
        <v>13000</v>
      </c>
      <c r="Q19" s="194" t="s">
        <v>2254</v>
      </c>
      <c r="R19" s="161" t="s">
        <v>109</v>
      </c>
      <c r="S19" s="88"/>
      <c r="T19" s="88"/>
      <c r="U19" s="88"/>
      <c r="V19" s="88"/>
      <c r="W19" s="88" t="s">
        <v>2255</v>
      </c>
      <c r="X19" s="88"/>
      <c r="Y19" s="194" t="s">
        <v>624</v>
      </c>
      <c r="Z19" s="88" t="s">
        <v>1907</v>
      </c>
      <c r="AA19" s="194" t="s">
        <v>2860</v>
      </c>
      <c r="AB19" s="194" t="s">
        <v>63</v>
      </c>
      <c r="AC19" s="194" t="s">
        <v>2861</v>
      </c>
      <c r="AD19" s="149" t="s">
        <v>2861</v>
      </c>
      <c r="AE19" s="194"/>
      <c r="AF19" s="213" t="s">
        <v>2862</v>
      </c>
      <c r="AG19" s="149" t="s">
        <v>2260</v>
      </c>
      <c r="AH19" s="194" t="s">
        <v>2261</v>
      </c>
      <c r="AI19" s="161" t="s">
        <v>2262</v>
      </c>
      <c r="AJ19" s="194" t="s">
        <v>2263</v>
      </c>
      <c r="AK19" s="321" t="s">
        <v>1092</v>
      </c>
      <c r="AL19" s="321" t="s">
        <v>2256</v>
      </c>
      <c r="AM19" s="321" t="s">
        <v>2257</v>
      </c>
      <c r="AN19" s="321"/>
      <c r="AO19" s="88" t="s">
        <v>2258</v>
      </c>
      <c r="AP19" s="88" t="s">
        <v>2259</v>
      </c>
      <c r="AQ19" s="88" t="s">
        <v>2260</v>
      </c>
      <c r="AR19" s="88" t="s">
        <v>2261</v>
      </c>
      <c r="AS19" s="88" t="s">
        <v>2262</v>
      </c>
      <c r="AT19" s="88"/>
      <c r="AU19" s="108" t="s">
        <v>676</v>
      </c>
      <c r="AV19" s="88" t="s">
        <v>2263</v>
      </c>
      <c r="AW19" s="88" t="s">
        <v>2373</v>
      </c>
      <c r="AX19" s="129">
        <v>0</v>
      </c>
      <c r="AY19" s="129">
        <v>20</v>
      </c>
      <c r="AZ19" s="88" t="s">
        <v>2264</v>
      </c>
      <c r="BA19" s="319"/>
      <c r="BB19" s="194" t="s">
        <v>2381</v>
      </c>
      <c r="BC19" s="104" t="s">
        <v>2106</v>
      </c>
      <c r="BD19" s="129"/>
      <c r="BE19" s="129"/>
      <c r="BF19" s="129">
        <v>0</v>
      </c>
      <c r="BG19" s="129">
        <v>10</v>
      </c>
      <c r="BH19" s="194" t="s">
        <v>3043</v>
      </c>
      <c r="BI19" s="241"/>
      <c r="BJ19" s="194" t="s">
        <v>2756</v>
      </c>
      <c r="BK19" s="129" t="s">
        <v>2047</v>
      </c>
      <c r="BL19" s="116"/>
      <c r="BM19" s="129" t="s">
        <v>2047</v>
      </c>
      <c r="BN19" s="87"/>
      <c r="BO19" s="129"/>
      <c r="BP19" s="129"/>
      <c r="BQ19" s="129"/>
      <c r="BR19" s="129"/>
      <c r="BS19" s="104"/>
      <c r="BT19" s="129"/>
      <c r="BU19" s="129"/>
      <c r="BV19" s="129"/>
      <c r="BW19" s="129"/>
      <c r="BX19" s="129"/>
      <c r="BY19" s="129"/>
      <c r="BZ19" s="129"/>
      <c r="CA19" s="88"/>
      <c r="CB19" s="88"/>
      <c r="CC19" s="88"/>
      <c r="CD19" s="108"/>
      <c r="CE19" s="108"/>
      <c r="CF19" s="212"/>
      <c r="CG19" s="204">
        <f t="shared" si="1"/>
        <v>-8.166666666666666</v>
      </c>
      <c r="CH19" s="88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</row>
    <row r="20" spans="1:118" s="70" customFormat="1" ht="30" customHeight="1">
      <c r="A20" s="205" t="s">
        <v>441</v>
      </c>
      <c r="B20" s="87"/>
      <c r="C20" s="87" t="s">
        <v>442</v>
      </c>
      <c r="D20" s="87" t="s">
        <v>1747</v>
      </c>
      <c r="E20" s="88"/>
      <c r="F20" s="88"/>
      <c r="G20" s="116" t="s">
        <v>2704</v>
      </c>
      <c r="H20" s="87" t="s">
        <v>1427</v>
      </c>
      <c r="I20" s="87" t="s">
        <v>258</v>
      </c>
      <c r="J20" s="87" t="s">
        <v>1136</v>
      </c>
      <c r="K20" s="104">
        <v>41199</v>
      </c>
      <c r="L20" s="104">
        <v>41126</v>
      </c>
      <c r="M20" s="104">
        <v>41490</v>
      </c>
      <c r="N20" s="116"/>
      <c r="O20" s="206"/>
      <c r="P20" s="319">
        <v>15000</v>
      </c>
      <c r="Q20" s="161" t="s">
        <v>443</v>
      </c>
      <c r="R20" s="194" t="s">
        <v>2362</v>
      </c>
      <c r="S20" s="87"/>
      <c r="T20" s="87"/>
      <c r="U20" s="88"/>
      <c r="V20" s="87" t="s">
        <v>1886</v>
      </c>
      <c r="W20" s="226" t="s">
        <v>1887</v>
      </c>
      <c r="X20" s="87"/>
      <c r="Y20" s="194" t="s">
        <v>624</v>
      </c>
      <c r="Z20" s="87" t="s">
        <v>345</v>
      </c>
      <c r="AA20" s="161" t="s">
        <v>293</v>
      </c>
      <c r="AB20" s="161" t="s">
        <v>1972</v>
      </c>
      <c r="AC20" s="161"/>
      <c r="AD20" s="149" t="s">
        <v>2400</v>
      </c>
      <c r="AE20" s="161"/>
      <c r="AF20" s="209" t="s">
        <v>233</v>
      </c>
      <c r="AG20" s="161" t="s">
        <v>665</v>
      </c>
      <c r="AH20" s="161" t="s">
        <v>666</v>
      </c>
      <c r="AI20" s="161" t="s">
        <v>667</v>
      </c>
      <c r="AJ20" s="161" t="s">
        <v>668</v>
      </c>
      <c r="AK20" s="87" t="s">
        <v>293</v>
      </c>
      <c r="AL20" s="87" t="s">
        <v>1972</v>
      </c>
      <c r="AM20" s="87" t="s">
        <v>2400</v>
      </c>
      <c r="AN20" s="87"/>
      <c r="AO20" s="87"/>
      <c r="AP20" s="209" t="s">
        <v>233</v>
      </c>
      <c r="AQ20" s="87" t="s">
        <v>665</v>
      </c>
      <c r="AR20" s="87" t="s">
        <v>666</v>
      </c>
      <c r="AS20" s="87" t="s">
        <v>667</v>
      </c>
      <c r="AT20" s="87" t="s">
        <v>625</v>
      </c>
      <c r="AU20" s="87" t="s">
        <v>2373</v>
      </c>
      <c r="AV20" s="87" t="s">
        <v>668</v>
      </c>
      <c r="AW20" s="87" t="s">
        <v>680</v>
      </c>
      <c r="AX20" s="116">
        <v>0</v>
      </c>
      <c r="AY20" s="116">
        <v>10</v>
      </c>
      <c r="AZ20" s="87" t="s">
        <v>1882</v>
      </c>
      <c r="BA20" s="319">
        <v>2500</v>
      </c>
      <c r="BB20" s="161" t="s">
        <v>343</v>
      </c>
      <c r="BC20" s="116"/>
      <c r="BD20" s="116"/>
      <c r="BE20" s="116"/>
      <c r="BF20" s="116"/>
      <c r="BG20" s="116"/>
      <c r="BH20" s="161"/>
      <c r="BI20" s="241"/>
      <c r="BJ20" s="161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87"/>
      <c r="CB20" s="87"/>
      <c r="CC20" s="87"/>
      <c r="CD20" s="88"/>
      <c r="CE20" s="88"/>
      <c r="CF20" s="208"/>
      <c r="CG20" s="204">
        <f t="shared" si="1"/>
        <v>-4.2</v>
      </c>
      <c r="CH20" s="87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</row>
    <row r="21" spans="1:118" s="109" customFormat="1" ht="30" customHeight="1">
      <c r="A21" s="231" t="s">
        <v>2596</v>
      </c>
      <c r="B21" s="88"/>
      <c r="C21" s="88" t="s">
        <v>2597</v>
      </c>
      <c r="D21" s="88" t="s">
        <v>2507</v>
      </c>
      <c r="E21" s="88"/>
      <c r="F21" s="88"/>
      <c r="G21" s="116" t="s">
        <v>2704</v>
      </c>
      <c r="H21" s="87" t="s">
        <v>1427</v>
      </c>
      <c r="I21" s="87" t="s">
        <v>258</v>
      </c>
      <c r="J21" s="87" t="s">
        <v>1136</v>
      </c>
      <c r="K21" s="104">
        <v>41263</v>
      </c>
      <c r="L21" s="104">
        <v>41258</v>
      </c>
      <c r="M21" s="104">
        <v>41622</v>
      </c>
      <c r="N21" s="104"/>
      <c r="O21" s="206"/>
      <c r="P21" s="319">
        <v>6000</v>
      </c>
      <c r="Q21" s="194" t="s">
        <v>2598</v>
      </c>
      <c r="R21" s="161" t="s">
        <v>109</v>
      </c>
      <c r="S21" s="88"/>
      <c r="T21" s="88"/>
      <c r="U21" s="88"/>
      <c r="V21" s="211" t="s">
        <v>2599</v>
      </c>
      <c r="W21" s="88"/>
      <c r="X21" s="88" t="s">
        <v>2600</v>
      </c>
      <c r="Y21" s="194" t="s">
        <v>624</v>
      </c>
      <c r="Z21" s="88" t="s">
        <v>345</v>
      </c>
      <c r="AA21" s="194" t="s">
        <v>1584</v>
      </c>
      <c r="AB21" s="194" t="s">
        <v>2</v>
      </c>
      <c r="AC21" s="194" t="s">
        <v>2601</v>
      </c>
      <c r="AD21" s="149" t="s">
        <v>2602</v>
      </c>
      <c r="AE21" s="194"/>
      <c r="AF21" s="322" t="s">
        <v>1</v>
      </c>
      <c r="AG21" s="194" t="s">
        <v>2603</v>
      </c>
      <c r="AH21" s="194" t="s">
        <v>2604</v>
      </c>
      <c r="AI21" s="194" t="s">
        <v>2605</v>
      </c>
      <c r="AJ21" s="194" t="s">
        <v>2606</v>
      </c>
      <c r="AK21" s="88" t="s">
        <v>1584</v>
      </c>
      <c r="AL21" s="88" t="s">
        <v>2</v>
      </c>
      <c r="AM21" s="88" t="s">
        <v>2601</v>
      </c>
      <c r="AN21" s="226" t="s">
        <v>2602</v>
      </c>
      <c r="AO21" s="88"/>
      <c r="AP21" s="322" t="s">
        <v>1</v>
      </c>
      <c r="AQ21" s="88" t="s">
        <v>2607</v>
      </c>
      <c r="AR21" s="88" t="s">
        <v>2608</v>
      </c>
      <c r="AS21" s="88" t="s">
        <v>2609</v>
      </c>
      <c r="AT21" s="88" t="s">
        <v>1501</v>
      </c>
      <c r="AU21" s="87" t="s">
        <v>2373</v>
      </c>
      <c r="AV21" s="88" t="s">
        <v>2610</v>
      </c>
      <c r="AW21" s="87" t="s">
        <v>2373</v>
      </c>
      <c r="AX21" s="129">
        <v>0</v>
      </c>
      <c r="AY21" s="129">
        <v>40</v>
      </c>
      <c r="AZ21" s="88" t="s">
        <v>2611</v>
      </c>
      <c r="BA21" s="319">
        <v>4000</v>
      </c>
      <c r="BB21" s="194" t="s">
        <v>2381</v>
      </c>
      <c r="BC21" s="129" t="s">
        <v>2047</v>
      </c>
      <c r="BD21" s="129"/>
      <c r="BE21" s="129" t="s">
        <v>2106</v>
      </c>
      <c r="BF21" s="129"/>
      <c r="BG21" s="129"/>
      <c r="BH21" s="194"/>
      <c r="BI21" s="241"/>
      <c r="BJ21" s="194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88"/>
      <c r="CB21" s="88"/>
      <c r="CC21" s="88"/>
      <c r="CD21" s="88"/>
      <c r="CE21" s="88"/>
      <c r="CF21" s="208"/>
      <c r="CG21" s="204">
        <f t="shared" si="1"/>
        <v>-8.6</v>
      </c>
      <c r="CH21" s="88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</row>
    <row r="22" spans="1:94" s="70" customFormat="1" ht="33" customHeight="1">
      <c r="A22" s="231" t="s">
        <v>2612</v>
      </c>
      <c r="B22" s="88"/>
      <c r="C22" s="88" t="s">
        <v>2613</v>
      </c>
      <c r="D22" s="88" t="s">
        <v>1498</v>
      </c>
      <c r="E22" s="88"/>
      <c r="F22" s="88"/>
      <c r="G22" s="129" t="s">
        <v>2704</v>
      </c>
      <c r="H22" s="87" t="s">
        <v>1427</v>
      </c>
      <c r="I22" s="87" t="s">
        <v>1216</v>
      </c>
      <c r="J22" s="88" t="s">
        <v>938</v>
      </c>
      <c r="K22" s="112">
        <v>41235</v>
      </c>
      <c r="L22" s="112">
        <v>41222</v>
      </c>
      <c r="M22" s="112">
        <v>41586</v>
      </c>
      <c r="N22" s="88"/>
      <c r="O22" s="88"/>
      <c r="P22" s="319">
        <v>17000</v>
      </c>
      <c r="Q22" s="194" t="s">
        <v>1830</v>
      </c>
      <c r="R22" s="323" t="s">
        <v>1910</v>
      </c>
      <c r="S22" s="88"/>
      <c r="T22" s="88"/>
      <c r="U22" s="88"/>
      <c r="V22" s="88" t="s">
        <v>2614</v>
      </c>
      <c r="W22" s="88"/>
      <c r="X22" s="88"/>
      <c r="Y22" s="194" t="s">
        <v>624</v>
      </c>
      <c r="Z22" s="88" t="s">
        <v>624</v>
      </c>
      <c r="AA22" s="194" t="s">
        <v>2615</v>
      </c>
      <c r="AB22" s="194" t="s">
        <v>2616</v>
      </c>
      <c r="AC22" s="194" t="s">
        <v>2617</v>
      </c>
      <c r="AD22" s="194"/>
      <c r="AE22" s="149" t="s">
        <v>2618</v>
      </c>
      <c r="AF22" s="213" t="s">
        <v>2619</v>
      </c>
      <c r="AG22" s="194" t="s">
        <v>2620</v>
      </c>
      <c r="AH22" s="194" t="s">
        <v>2621</v>
      </c>
      <c r="AI22" s="194" t="s">
        <v>2622</v>
      </c>
      <c r="AJ22" s="194" t="s">
        <v>2623</v>
      </c>
      <c r="AK22" s="88"/>
      <c r="AL22" s="88"/>
      <c r="AM22" s="88"/>
      <c r="AN22" s="88"/>
      <c r="AO22" s="88"/>
      <c r="AP22" s="88"/>
      <c r="AQ22" s="88" t="s">
        <v>2624</v>
      </c>
      <c r="AR22" s="88" t="s">
        <v>2625</v>
      </c>
      <c r="AS22" s="88" t="s">
        <v>2626</v>
      </c>
      <c r="AT22" s="88"/>
      <c r="AU22" s="88" t="s">
        <v>676</v>
      </c>
      <c r="AV22" s="88" t="s">
        <v>2627</v>
      </c>
      <c r="AW22" s="88"/>
      <c r="AX22" s="129">
        <v>0</v>
      </c>
      <c r="AY22" s="129">
        <v>25</v>
      </c>
      <c r="AZ22" s="88" t="s">
        <v>2628</v>
      </c>
      <c r="BA22" s="319">
        <v>8000</v>
      </c>
      <c r="BB22" s="194" t="s">
        <v>2381</v>
      </c>
      <c r="BC22" s="129" t="s">
        <v>2047</v>
      </c>
      <c r="BD22" s="129"/>
      <c r="BE22" s="129" t="s">
        <v>2047</v>
      </c>
      <c r="BF22" s="129"/>
      <c r="BG22" s="129"/>
      <c r="BH22" s="194"/>
      <c r="BI22" s="241"/>
      <c r="BJ22" s="194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88"/>
      <c r="CB22" s="88"/>
      <c r="CC22" s="108"/>
      <c r="CD22" s="88"/>
      <c r="CE22" s="107"/>
      <c r="CF22" s="324"/>
      <c r="CG22" s="204">
        <f t="shared" si="1"/>
        <v>-7.4</v>
      </c>
      <c r="CH22" s="107"/>
      <c r="CI22" s="71"/>
      <c r="CJ22" s="71"/>
      <c r="CM22" s="73"/>
      <c r="CN22" s="74"/>
      <c r="CO22" s="74"/>
      <c r="CP22" s="75"/>
    </row>
    <row r="23" spans="1:86" s="109" customFormat="1" ht="30" customHeight="1">
      <c r="A23" s="231" t="s">
        <v>1405</v>
      </c>
      <c r="B23" s="87"/>
      <c r="C23" s="88" t="s">
        <v>1406</v>
      </c>
      <c r="D23" s="88" t="s">
        <v>2507</v>
      </c>
      <c r="E23" s="244" t="s">
        <v>2921</v>
      </c>
      <c r="F23" s="87"/>
      <c r="G23" s="116" t="s">
        <v>3000</v>
      </c>
      <c r="H23" s="87" t="s">
        <v>1427</v>
      </c>
      <c r="I23" s="88" t="s">
        <v>258</v>
      </c>
      <c r="J23" s="88" t="s">
        <v>1136</v>
      </c>
      <c r="K23" s="104">
        <v>41051</v>
      </c>
      <c r="L23" s="104">
        <v>41044</v>
      </c>
      <c r="M23" s="104">
        <v>41408</v>
      </c>
      <c r="N23" s="104"/>
      <c r="O23" s="206"/>
      <c r="P23" s="319">
        <v>5000</v>
      </c>
      <c r="Q23" s="194"/>
      <c r="R23" s="161" t="s">
        <v>109</v>
      </c>
      <c r="S23" s="87"/>
      <c r="T23" s="88"/>
      <c r="U23" s="88"/>
      <c r="V23" s="88" t="s">
        <v>1407</v>
      </c>
      <c r="W23" s="88" t="s">
        <v>1408</v>
      </c>
      <c r="X23" s="88"/>
      <c r="Y23" s="194" t="s">
        <v>624</v>
      </c>
      <c r="Z23" s="88" t="s">
        <v>1907</v>
      </c>
      <c r="AA23" s="194" t="s">
        <v>361</v>
      </c>
      <c r="AB23" s="194" t="s">
        <v>1409</v>
      </c>
      <c r="AC23" s="194" t="s">
        <v>1410</v>
      </c>
      <c r="AD23" s="149" t="s">
        <v>1411</v>
      </c>
      <c r="AE23" s="194" t="s">
        <v>1412</v>
      </c>
      <c r="AF23" s="213" t="s">
        <v>1413</v>
      </c>
      <c r="AG23" s="194"/>
      <c r="AH23" s="194"/>
      <c r="AI23" s="149"/>
      <c r="AJ23" s="149"/>
      <c r="AK23" s="88" t="s">
        <v>361</v>
      </c>
      <c r="AL23" s="88" t="s">
        <v>1409</v>
      </c>
      <c r="AM23" s="88" t="s">
        <v>1410</v>
      </c>
      <c r="AN23" s="226" t="s">
        <v>1411</v>
      </c>
      <c r="AO23" s="88" t="s">
        <v>1412</v>
      </c>
      <c r="AP23" s="213" t="s">
        <v>1413</v>
      </c>
      <c r="AQ23" s="88" t="s">
        <v>1420</v>
      </c>
      <c r="AR23" s="88" t="s">
        <v>1421</v>
      </c>
      <c r="AS23" s="88" t="s">
        <v>1422</v>
      </c>
      <c r="AT23" s="88" t="s">
        <v>1423</v>
      </c>
      <c r="AU23" s="88" t="s">
        <v>2373</v>
      </c>
      <c r="AV23" s="88" t="s">
        <v>1424</v>
      </c>
      <c r="AW23" s="88"/>
      <c r="AX23" s="129">
        <v>0</v>
      </c>
      <c r="AY23" s="129">
        <v>25</v>
      </c>
      <c r="AZ23" s="88" t="s">
        <v>1425</v>
      </c>
      <c r="BA23" s="319">
        <v>2500</v>
      </c>
      <c r="BB23" s="194" t="s">
        <v>1609</v>
      </c>
      <c r="BC23" s="129" t="s">
        <v>2047</v>
      </c>
      <c r="BD23" s="129"/>
      <c r="BE23" s="129"/>
      <c r="BF23" s="129"/>
      <c r="BG23" s="129"/>
      <c r="BH23" s="194"/>
      <c r="BI23" s="241"/>
      <c r="BJ23" s="194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88"/>
      <c r="CB23" s="88"/>
      <c r="CC23" s="108"/>
      <c r="CD23" s="88"/>
      <c r="CE23" s="88"/>
      <c r="CF23" s="208"/>
      <c r="CG23" s="204">
        <f t="shared" si="1"/>
        <v>-1.4666666666666666</v>
      </c>
      <c r="CH23" s="87"/>
    </row>
    <row r="24" spans="1:86" s="109" customFormat="1" ht="30" customHeight="1">
      <c r="A24" s="231" t="s">
        <v>260</v>
      </c>
      <c r="B24" s="88"/>
      <c r="C24" s="88" t="s">
        <v>1402</v>
      </c>
      <c r="D24" s="88" t="s">
        <v>2507</v>
      </c>
      <c r="E24" s="88"/>
      <c r="F24" s="88"/>
      <c r="G24" s="116" t="s">
        <v>2704</v>
      </c>
      <c r="H24" s="88" t="s">
        <v>1427</v>
      </c>
      <c r="I24" s="87" t="s">
        <v>258</v>
      </c>
      <c r="J24" s="88" t="s">
        <v>1136</v>
      </c>
      <c r="K24" s="104">
        <v>41060</v>
      </c>
      <c r="L24" s="104">
        <v>41054</v>
      </c>
      <c r="M24" s="104">
        <v>41418</v>
      </c>
      <c r="N24" s="129"/>
      <c r="O24" s="206"/>
      <c r="P24" s="319">
        <v>40000</v>
      </c>
      <c r="Q24" s="194" t="s">
        <v>1401</v>
      </c>
      <c r="R24" s="161" t="s">
        <v>425</v>
      </c>
      <c r="S24" s="325"/>
      <c r="T24" s="88" t="s">
        <v>1403</v>
      </c>
      <c r="U24" s="88" t="s">
        <v>1794</v>
      </c>
      <c r="V24" s="88"/>
      <c r="W24" s="88" t="s">
        <v>1404</v>
      </c>
      <c r="X24" s="325" t="s">
        <v>274</v>
      </c>
      <c r="Y24" s="161" t="s">
        <v>165</v>
      </c>
      <c r="Z24" s="87" t="s">
        <v>165</v>
      </c>
      <c r="AA24" s="194" t="s">
        <v>2348</v>
      </c>
      <c r="AB24" s="194" t="s">
        <v>854</v>
      </c>
      <c r="AC24" s="194" t="s">
        <v>855</v>
      </c>
      <c r="AD24" s="149" t="s">
        <v>856</v>
      </c>
      <c r="AE24" s="194"/>
      <c r="AF24" s="213" t="s">
        <v>857</v>
      </c>
      <c r="AG24" s="194" t="s">
        <v>1414</v>
      </c>
      <c r="AH24" s="194" t="s">
        <v>1415</v>
      </c>
      <c r="AI24" s="194" t="s">
        <v>1416</v>
      </c>
      <c r="AJ24" s="194" t="s">
        <v>1417</v>
      </c>
      <c r="AK24" s="88" t="s">
        <v>853</v>
      </c>
      <c r="AL24" s="88" t="s">
        <v>854</v>
      </c>
      <c r="AM24" s="88" t="s">
        <v>855</v>
      </c>
      <c r="AN24" s="226" t="s">
        <v>856</v>
      </c>
      <c r="AO24" s="88"/>
      <c r="AP24" s="213" t="s">
        <v>857</v>
      </c>
      <c r="AQ24" s="88" t="s">
        <v>1414</v>
      </c>
      <c r="AR24" s="88" t="s">
        <v>1415</v>
      </c>
      <c r="AS24" s="88" t="s">
        <v>1416</v>
      </c>
      <c r="AT24" s="88" t="s">
        <v>2371</v>
      </c>
      <c r="AU24" s="88" t="s">
        <v>2373</v>
      </c>
      <c r="AV24" s="88" t="s">
        <v>1417</v>
      </c>
      <c r="AW24" s="88"/>
      <c r="AX24" s="259">
        <v>0</v>
      </c>
      <c r="AY24" s="259">
        <v>50</v>
      </c>
      <c r="AZ24" s="258" t="s">
        <v>1419</v>
      </c>
      <c r="BA24" s="269">
        <v>3500</v>
      </c>
      <c r="BB24" s="262" t="s">
        <v>2381</v>
      </c>
      <c r="BC24" s="116" t="s">
        <v>2047</v>
      </c>
      <c r="BD24" s="129"/>
      <c r="BE24" s="129" t="s">
        <v>2106</v>
      </c>
      <c r="BF24" s="259">
        <v>0</v>
      </c>
      <c r="BG24" s="259">
        <v>10</v>
      </c>
      <c r="BH24" s="262" t="s">
        <v>1418</v>
      </c>
      <c r="BI24" s="351">
        <v>200</v>
      </c>
      <c r="BJ24" s="262" t="s">
        <v>2756</v>
      </c>
      <c r="BK24" s="129" t="s">
        <v>2047</v>
      </c>
      <c r="BL24" s="129"/>
      <c r="BM24" s="129" t="s">
        <v>2106</v>
      </c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88"/>
      <c r="CB24" s="88"/>
      <c r="CC24" s="88"/>
      <c r="CD24" s="87"/>
      <c r="CE24" s="87"/>
      <c r="CF24" s="224"/>
      <c r="CG24" s="204">
        <f t="shared" si="1"/>
        <v>-1.8</v>
      </c>
      <c r="CH24" s="87"/>
    </row>
    <row r="25" spans="1:86" s="70" customFormat="1" ht="30" customHeight="1">
      <c r="A25" s="231" t="s">
        <v>260</v>
      </c>
      <c r="B25" s="88"/>
      <c r="C25" s="88" t="s">
        <v>261</v>
      </c>
      <c r="D25" s="88" t="s">
        <v>2507</v>
      </c>
      <c r="E25" s="88"/>
      <c r="F25" s="88"/>
      <c r="G25" s="116" t="s">
        <v>2704</v>
      </c>
      <c r="H25" s="87" t="s">
        <v>1427</v>
      </c>
      <c r="I25" s="87" t="s">
        <v>258</v>
      </c>
      <c r="J25" s="88" t="s">
        <v>1136</v>
      </c>
      <c r="K25" s="104">
        <v>41197</v>
      </c>
      <c r="L25" s="104">
        <v>41165</v>
      </c>
      <c r="M25" s="104">
        <v>41529</v>
      </c>
      <c r="N25" s="129"/>
      <c r="O25" s="206"/>
      <c r="P25" s="319">
        <v>30000</v>
      </c>
      <c r="Q25" s="194" t="s">
        <v>852</v>
      </c>
      <c r="R25" s="161" t="s">
        <v>425</v>
      </c>
      <c r="S25" s="325"/>
      <c r="T25" s="88" t="s">
        <v>1710</v>
      </c>
      <c r="U25" s="88" t="s">
        <v>850</v>
      </c>
      <c r="V25" s="88"/>
      <c r="W25" s="88" t="s">
        <v>851</v>
      </c>
      <c r="X25" s="325" t="s">
        <v>274</v>
      </c>
      <c r="Y25" s="161" t="s">
        <v>165</v>
      </c>
      <c r="Z25" s="87" t="s">
        <v>165</v>
      </c>
      <c r="AA25" s="194" t="s">
        <v>853</v>
      </c>
      <c r="AB25" s="194" t="s">
        <v>854</v>
      </c>
      <c r="AC25" s="194" t="s">
        <v>855</v>
      </c>
      <c r="AD25" s="149" t="s">
        <v>856</v>
      </c>
      <c r="AE25" s="194"/>
      <c r="AF25" s="213" t="s">
        <v>857</v>
      </c>
      <c r="AG25" s="194"/>
      <c r="AH25" s="194"/>
      <c r="AI25" s="194"/>
      <c r="AJ25" s="194"/>
      <c r="AK25" s="88" t="s">
        <v>853</v>
      </c>
      <c r="AL25" s="88" t="s">
        <v>854</v>
      </c>
      <c r="AM25" s="88" t="s">
        <v>855</v>
      </c>
      <c r="AN25" s="226" t="s">
        <v>856</v>
      </c>
      <c r="AO25" s="88"/>
      <c r="AP25" s="213" t="s">
        <v>857</v>
      </c>
      <c r="AQ25" s="88" t="s">
        <v>858</v>
      </c>
      <c r="AR25" s="88" t="s">
        <v>1499</v>
      </c>
      <c r="AS25" s="88" t="s">
        <v>1500</v>
      </c>
      <c r="AT25" s="88"/>
      <c r="AU25" s="88" t="s">
        <v>2373</v>
      </c>
      <c r="AV25" s="88" t="s">
        <v>859</v>
      </c>
      <c r="AW25" s="88"/>
      <c r="AX25" s="129">
        <v>0</v>
      </c>
      <c r="AY25" s="129">
        <v>10</v>
      </c>
      <c r="AZ25" s="88" t="s">
        <v>860</v>
      </c>
      <c r="BA25" s="319">
        <v>15000</v>
      </c>
      <c r="BB25" s="194" t="s">
        <v>2381</v>
      </c>
      <c r="BC25" s="129"/>
      <c r="BD25" s="129"/>
      <c r="BE25" s="129"/>
      <c r="BF25" s="129"/>
      <c r="BG25" s="129"/>
      <c r="BH25" s="194"/>
      <c r="BI25" s="241"/>
      <c r="BJ25" s="194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88"/>
      <c r="CB25" s="88"/>
      <c r="CC25" s="88"/>
      <c r="CD25" s="87"/>
      <c r="CE25" s="87"/>
      <c r="CF25" s="224"/>
      <c r="CG25" s="204">
        <f t="shared" si="1"/>
        <v>-5.5</v>
      </c>
      <c r="CH25" s="88"/>
    </row>
    <row r="26" spans="1:118" s="70" customFormat="1" ht="30" customHeight="1">
      <c r="A26" s="231" t="s">
        <v>2505</v>
      </c>
      <c r="B26" s="88"/>
      <c r="C26" s="88" t="s">
        <v>2506</v>
      </c>
      <c r="D26" s="88" t="s">
        <v>2507</v>
      </c>
      <c r="E26" s="258" t="s">
        <v>3045</v>
      </c>
      <c r="F26" s="88"/>
      <c r="G26" s="116" t="s">
        <v>2704</v>
      </c>
      <c r="H26" s="87" t="s">
        <v>1427</v>
      </c>
      <c r="I26" s="348" t="s">
        <v>3100</v>
      </c>
      <c r="J26" s="87" t="s">
        <v>938</v>
      </c>
      <c r="K26" s="104">
        <v>40988</v>
      </c>
      <c r="L26" s="104">
        <v>40998</v>
      </c>
      <c r="M26" s="104">
        <v>41362</v>
      </c>
      <c r="N26" s="129"/>
      <c r="O26" s="206"/>
      <c r="P26" s="319">
        <v>3500</v>
      </c>
      <c r="Q26" s="194" t="s">
        <v>2508</v>
      </c>
      <c r="R26" s="161" t="s">
        <v>425</v>
      </c>
      <c r="S26" s="88"/>
      <c r="T26" s="88" t="s">
        <v>1710</v>
      </c>
      <c r="U26" s="88" t="s">
        <v>1794</v>
      </c>
      <c r="V26" s="88"/>
      <c r="W26" s="88" t="s">
        <v>2509</v>
      </c>
      <c r="X26" s="88"/>
      <c r="Y26" s="161" t="s">
        <v>165</v>
      </c>
      <c r="Z26" s="88" t="s">
        <v>2510</v>
      </c>
      <c r="AA26" s="194" t="s">
        <v>2511</v>
      </c>
      <c r="AB26" s="194" t="s">
        <v>2512</v>
      </c>
      <c r="AC26" s="194" t="s">
        <v>2513</v>
      </c>
      <c r="AD26" s="149" t="s">
        <v>2514</v>
      </c>
      <c r="AE26" s="194" t="s">
        <v>2515</v>
      </c>
      <c r="AF26" s="213" t="s">
        <v>2925</v>
      </c>
      <c r="AG26" s="194" t="s">
        <v>2517</v>
      </c>
      <c r="AH26" s="194"/>
      <c r="AI26" s="194" t="s">
        <v>2518</v>
      </c>
      <c r="AJ26" s="194"/>
      <c r="AK26" s="88" t="s">
        <v>2519</v>
      </c>
      <c r="AL26" s="88" t="s">
        <v>2512</v>
      </c>
      <c r="AM26" s="88" t="s">
        <v>2513</v>
      </c>
      <c r="AN26" s="226" t="s">
        <v>2514</v>
      </c>
      <c r="AO26" s="88" t="s">
        <v>2515</v>
      </c>
      <c r="AP26" s="213" t="s">
        <v>2516</v>
      </c>
      <c r="AQ26" s="88" t="s">
        <v>2517</v>
      </c>
      <c r="AR26" s="88"/>
      <c r="AS26" s="88" t="s">
        <v>2518</v>
      </c>
      <c r="AT26" s="88" t="s">
        <v>2520</v>
      </c>
      <c r="AU26" s="88" t="s">
        <v>676</v>
      </c>
      <c r="AV26" s="88" t="s">
        <v>2521</v>
      </c>
      <c r="AW26" s="88"/>
      <c r="AX26" s="129">
        <v>0</v>
      </c>
      <c r="AY26" s="128">
        <v>25</v>
      </c>
      <c r="AZ26" s="244" t="s">
        <v>2926</v>
      </c>
      <c r="BA26" s="319">
        <v>3000</v>
      </c>
      <c r="BB26" s="91" t="s">
        <v>1609</v>
      </c>
      <c r="BC26" s="129" t="s">
        <v>2047</v>
      </c>
      <c r="BD26" s="129"/>
      <c r="BE26" s="129" t="s">
        <v>2106</v>
      </c>
      <c r="BF26" s="129"/>
      <c r="BG26" s="129"/>
      <c r="BH26" s="194"/>
      <c r="BI26" s="241"/>
      <c r="BJ26" s="194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88"/>
      <c r="CB26" s="88"/>
      <c r="CC26" s="88"/>
      <c r="CD26" s="88"/>
      <c r="CE26" s="88"/>
      <c r="CF26" s="208"/>
      <c r="CG26" s="204">
        <f t="shared" si="1"/>
        <v>0.06666666666666667</v>
      </c>
      <c r="CH26" s="87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</row>
    <row r="27" spans="1:86" s="70" customFormat="1" ht="30" customHeight="1">
      <c r="A27" s="231" t="s">
        <v>2302</v>
      </c>
      <c r="B27" s="88"/>
      <c r="C27" s="88" t="s">
        <v>2303</v>
      </c>
      <c r="D27" s="88" t="s">
        <v>1498</v>
      </c>
      <c r="E27" s="88"/>
      <c r="F27" s="88"/>
      <c r="G27" s="116" t="s">
        <v>2704</v>
      </c>
      <c r="H27" s="87" t="s">
        <v>1427</v>
      </c>
      <c r="I27" s="87" t="s">
        <v>1217</v>
      </c>
      <c r="J27" s="87" t="s">
        <v>938</v>
      </c>
      <c r="K27" s="103">
        <v>41151</v>
      </c>
      <c r="L27" s="104">
        <v>41137</v>
      </c>
      <c r="M27" s="104">
        <v>41501</v>
      </c>
      <c r="N27" s="129"/>
      <c r="O27" s="206"/>
      <c r="P27" s="319">
        <v>2500</v>
      </c>
      <c r="Q27" s="194" t="s">
        <v>1219</v>
      </c>
      <c r="R27" s="161" t="s">
        <v>109</v>
      </c>
      <c r="S27" s="88"/>
      <c r="T27" s="88"/>
      <c r="U27" s="88"/>
      <c r="V27" s="88"/>
      <c r="W27" s="88"/>
      <c r="X27" s="88" t="s">
        <v>1228</v>
      </c>
      <c r="Y27" s="194" t="s">
        <v>624</v>
      </c>
      <c r="Z27" s="88" t="s">
        <v>624</v>
      </c>
      <c r="AA27" s="194" t="s">
        <v>931</v>
      </c>
      <c r="AB27" s="194" t="s">
        <v>295</v>
      </c>
      <c r="AC27" s="194" t="s">
        <v>2304</v>
      </c>
      <c r="AD27" s="194" t="s">
        <v>223</v>
      </c>
      <c r="AE27" s="194" t="s">
        <v>2306</v>
      </c>
      <c r="AF27" s="213" t="s">
        <v>932</v>
      </c>
      <c r="AG27" s="194" t="s">
        <v>2027</v>
      </c>
      <c r="AH27" s="194"/>
      <c r="AI27" s="194" t="s">
        <v>2028</v>
      </c>
      <c r="AJ27" s="320"/>
      <c r="AK27" s="88" t="s">
        <v>933</v>
      </c>
      <c r="AL27" s="88" t="s">
        <v>295</v>
      </c>
      <c r="AM27" s="88" t="s">
        <v>2304</v>
      </c>
      <c r="AN27" s="88" t="s">
        <v>2305</v>
      </c>
      <c r="AO27" s="88" t="s">
        <v>2306</v>
      </c>
      <c r="AP27" s="213" t="s">
        <v>932</v>
      </c>
      <c r="AQ27" s="88" t="s">
        <v>2027</v>
      </c>
      <c r="AR27" s="88"/>
      <c r="AS27" s="88" t="s">
        <v>2028</v>
      </c>
      <c r="AT27" s="88" t="s">
        <v>2307</v>
      </c>
      <c r="AU27" s="88" t="s">
        <v>676</v>
      </c>
      <c r="AV27" s="88"/>
      <c r="AW27" s="88"/>
      <c r="AX27" s="129">
        <v>0</v>
      </c>
      <c r="AY27" s="129">
        <v>15</v>
      </c>
      <c r="AZ27" s="88" t="s">
        <v>221</v>
      </c>
      <c r="BA27" s="319">
        <v>600</v>
      </c>
      <c r="BB27" s="194" t="s">
        <v>349</v>
      </c>
      <c r="BC27" s="129" t="s">
        <v>2047</v>
      </c>
      <c r="BD27" s="129"/>
      <c r="BE27" s="129" t="s">
        <v>2106</v>
      </c>
      <c r="BF27" s="129">
        <v>15</v>
      </c>
      <c r="BG27" s="129">
        <v>45</v>
      </c>
      <c r="BH27" s="194" t="s">
        <v>222</v>
      </c>
      <c r="BI27" s="352">
        <v>400</v>
      </c>
      <c r="BJ27" s="194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88"/>
      <c r="CB27" s="88"/>
      <c r="CC27" s="88"/>
      <c r="CD27" s="88"/>
      <c r="CE27" s="88"/>
      <c r="CF27" s="208"/>
      <c r="CG27" s="204">
        <f t="shared" si="1"/>
        <v>-4.566666666666666</v>
      </c>
      <c r="CH27" s="88"/>
    </row>
    <row r="28" spans="1:118" s="109" customFormat="1" ht="30" customHeight="1">
      <c r="A28" s="231" t="s">
        <v>773</v>
      </c>
      <c r="B28" s="88"/>
      <c r="C28" s="88" t="s">
        <v>2293</v>
      </c>
      <c r="D28" s="88" t="s">
        <v>1498</v>
      </c>
      <c r="E28" s="88"/>
      <c r="F28" s="88"/>
      <c r="G28" s="116" t="s">
        <v>2704</v>
      </c>
      <c r="H28" s="87" t="s">
        <v>1427</v>
      </c>
      <c r="I28" s="87" t="s">
        <v>258</v>
      </c>
      <c r="J28" s="87" t="s">
        <v>1136</v>
      </c>
      <c r="K28" s="104">
        <v>41197</v>
      </c>
      <c r="L28" s="104">
        <v>41174</v>
      </c>
      <c r="M28" s="104">
        <v>41538</v>
      </c>
      <c r="N28" s="104"/>
      <c r="O28" s="206"/>
      <c r="P28" s="319">
        <v>15000</v>
      </c>
      <c r="Q28" s="194" t="s">
        <v>2294</v>
      </c>
      <c r="R28" s="194" t="s">
        <v>109</v>
      </c>
      <c r="S28" s="88"/>
      <c r="T28" s="88"/>
      <c r="U28" s="88"/>
      <c r="V28" s="88" t="s">
        <v>2326</v>
      </c>
      <c r="W28" s="88" t="s">
        <v>2327</v>
      </c>
      <c r="X28" s="88"/>
      <c r="Y28" s="194" t="s">
        <v>624</v>
      </c>
      <c r="Z28" s="88" t="s">
        <v>345</v>
      </c>
      <c r="AA28" s="194" t="s">
        <v>461</v>
      </c>
      <c r="AB28" s="194" t="s">
        <v>2297</v>
      </c>
      <c r="AC28" s="194" t="s">
        <v>1230</v>
      </c>
      <c r="AD28" s="149" t="s">
        <v>2629</v>
      </c>
      <c r="AE28" s="194" t="s">
        <v>1231</v>
      </c>
      <c r="AF28" s="213" t="s">
        <v>2630</v>
      </c>
      <c r="AG28" s="194" t="s">
        <v>2295</v>
      </c>
      <c r="AH28" s="194" t="s">
        <v>2296</v>
      </c>
      <c r="AI28" s="194" t="s">
        <v>774</v>
      </c>
      <c r="AJ28" s="194" t="s">
        <v>1761</v>
      </c>
      <c r="AK28" s="88" t="s">
        <v>1723</v>
      </c>
      <c r="AL28" s="88" t="s">
        <v>2297</v>
      </c>
      <c r="AM28" s="88" t="s">
        <v>1724</v>
      </c>
      <c r="AN28" s="88" t="s">
        <v>1724</v>
      </c>
      <c r="AO28" s="88"/>
      <c r="AP28" s="213" t="s">
        <v>1725</v>
      </c>
      <c r="AQ28" s="88" t="s">
        <v>2295</v>
      </c>
      <c r="AR28" s="88" t="s">
        <v>2296</v>
      </c>
      <c r="AS28" s="88" t="s">
        <v>774</v>
      </c>
      <c r="AT28" s="88" t="s">
        <v>2298</v>
      </c>
      <c r="AU28" s="88" t="s">
        <v>2373</v>
      </c>
      <c r="AV28" s="88" t="s">
        <v>2299</v>
      </c>
      <c r="AW28" s="88" t="s">
        <v>2375</v>
      </c>
      <c r="AX28" s="129">
        <v>0</v>
      </c>
      <c r="AY28" s="129">
        <v>10</v>
      </c>
      <c r="AZ28" s="88" t="s">
        <v>2301</v>
      </c>
      <c r="BA28" s="319">
        <v>5000</v>
      </c>
      <c r="BB28" s="194" t="s">
        <v>343</v>
      </c>
      <c r="BC28" s="129" t="s">
        <v>2047</v>
      </c>
      <c r="BD28" s="129"/>
      <c r="BE28" s="129" t="s">
        <v>2047</v>
      </c>
      <c r="BF28" s="129">
        <v>0</v>
      </c>
      <c r="BG28" s="129">
        <v>20</v>
      </c>
      <c r="BH28" s="194" t="s">
        <v>2300</v>
      </c>
      <c r="BI28" s="241">
        <v>1000</v>
      </c>
      <c r="BJ28" s="194" t="s">
        <v>343</v>
      </c>
      <c r="BK28" s="129" t="s">
        <v>2047</v>
      </c>
      <c r="BL28" s="129"/>
      <c r="BM28" s="129" t="s">
        <v>2047</v>
      </c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88"/>
      <c r="CB28" s="88"/>
      <c r="CC28" s="88"/>
      <c r="CD28" s="87"/>
      <c r="CE28" s="87"/>
      <c r="CF28" s="224"/>
      <c r="CG28" s="204">
        <f t="shared" si="1"/>
        <v>-5.8</v>
      </c>
      <c r="CH28" s="88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</row>
    <row r="29" spans="1:118" s="109" customFormat="1" ht="30" customHeight="1">
      <c r="A29" s="231" t="s">
        <v>820</v>
      </c>
      <c r="B29" s="88"/>
      <c r="C29" s="88" t="s">
        <v>821</v>
      </c>
      <c r="D29" s="88" t="s">
        <v>1498</v>
      </c>
      <c r="E29" s="88"/>
      <c r="F29" s="88"/>
      <c r="G29" s="116" t="s">
        <v>2704</v>
      </c>
      <c r="H29" s="87" t="s">
        <v>1427</v>
      </c>
      <c r="I29" s="87" t="s">
        <v>258</v>
      </c>
      <c r="J29" s="87" t="s">
        <v>1136</v>
      </c>
      <c r="K29" s="113">
        <v>41295</v>
      </c>
      <c r="L29" s="112">
        <v>41265</v>
      </c>
      <c r="M29" s="112">
        <v>41629</v>
      </c>
      <c r="N29" s="104"/>
      <c r="O29" s="206"/>
      <c r="P29" s="319">
        <v>18000</v>
      </c>
      <c r="Q29" s="194" t="s">
        <v>344</v>
      </c>
      <c r="R29" s="194" t="s">
        <v>109</v>
      </c>
      <c r="S29" s="88"/>
      <c r="T29" s="88"/>
      <c r="U29" s="88"/>
      <c r="V29" s="88" t="s">
        <v>822</v>
      </c>
      <c r="W29" s="88" t="s">
        <v>823</v>
      </c>
      <c r="X29" s="88"/>
      <c r="Y29" s="194" t="s">
        <v>624</v>
      </c>
      <c r="Z29" s="88" t="s">
        <v>345</v>
      </c>
      <c r="AA29" s="194" t="s">
        <v>461</v>
      </c>
      <c r="AB29" s="194" t="s">
        <v>824</v>
      </c>
      <c r="AC29" s="194" t="s">
        <v>825</v>
      </c>
      <c r="AD29" s="149"/>
      <c r="AE29" s="194" t="s">
        <v>826</v>
      </c>
      <c r="AF29" s="88" t="s">
        <v>827</v>
      </c>
      <c r="AG29" s="194"/>
      <c r="AH29" s="194"/>
      <c r="AI29" s="194"/>
      <c r="AJ29" s="194"/>
      <c r="AK29" s="88" t="s">
        <v>461</v>
      </c>
      <c r="AL29" s="88" t="s">
        <v>824</v>
      </c>
      <c r="AM29" s="88" t="s">
        <v>828</v>
      </c>
      <c r="AN29" s="226" t="s">
        <v>829</v>
      </c>
      <c r="AO29" s="88" t="s">
        <v>826</v>
      </c>
      <c r="AP29" s="213" t="s">
        <v>830</v>
      </c>
      <c r="AQ29" s="88" t="s">
        <v>831</v>
      </c>
      <c r="AR29" s="88" t="s">
        <v>832</v>
      </c>
      <c r="AS29" s="88" t="s">
        <v>833</v>
      </c>
      <c r="AT29" s="88" t="s">
        <v>335</v>
      </c>
      <c r="AU29" s="88" t="s">
        <v>2373</v>
      </c>
      <c r="AV29" s="88" t="s">
        <v>834</v>
      </c>
      <c r="AW29" s="88" t="s">
        <v>1705</v>
      </c>
      <c r="AX29" s="129">
        <v>0</v>
      </c>
      <c r="AY29" s="129">
        <v>25</v>
      </c>
      <c r="AZ29" s="88" t="s">
        <v>3044</v>
      </c>
      <c r="BA29" s="319">
        <v>18000</v>
      </c>
      <c r="BB29" s="194" t="s">
        <v>2381</v>
      </c>
      <c r="BC29" s="129" t="s">
        <v>2047</v>
      </c>
      <c r="BD29" s="129"/>
      <c r="BE29" s="129" t="s">
        <v>2106</v>
      </c>
      <c r="BF29" s="129">
        <v>0</v>
      </c>
      <c r="BG29" s="129">
        <v>10</v>
      </c>
      <c r="BH29" s="194" t="s">
        <v>835</v>
      </c>
      <c r="BI29" s="241">
        <v>1000</v>
      </c>
      <c r="BJ29" s="194" t="s">
        <v>343</v>
      </c>
      <c r="BK29" s="129" t="s">
        <v>2047</v>
      </c>
      <c r="BL29" s="129"/>
      <c r="BM29" s="129" t="s">
        <v>2047</v>
      </c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88"/>
      <c r="CB29" s="88"/>
      <c r="CC29" s="88"/>
      <c r="CD29" s="88"/>
      <c r="CE29" s="88"/>
      <c r="CF29" s="208"/>
      <c r="CG29" s="204">
        <f t="shared" si="1"/>
        <v>-8.833333333333334</v>
      </c>
      <c r="CH29" s="88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</row>
    <row r="30" spans="1:118" s="88" customFormat="1" ht="30" customHeight="1">
      <c r="A30" s="205" t="s">
        <v>1675</v>
      </c>
      <c r="B30" s="87"/>
      <c r="C30" s="87" t="s">
        <v>1674</v>
      </c>
      <c r="D30" s="87" t="s">
        <v>1451</v>
      </c>
      <c r="E30" s="87"/>
      <c r="F30" s="87"/>
      <c r="G30" s="116" t="s">
        <v>2704</v>
      </c>
      <c r="H30" s="87" t="s">
        <v>1427</v>
      </c>
      <c r="I30" s="87" t="s">
        <v>258</v>
      </c>
      <c r="J30" s="88" t="s">
        <v>1136</v>
      </c>
      <c r="K30" s="112">
        <v>41281</v>
      </c>
      <c r="L30" s="112">
        <v>41281</v>
      </c>
      <c r="M30" s="112">
        <v>41646</v>
      </c>
      <c r="N30" s="104"/>
      <c r="O30" s="206"/>
      <c r="P30" s="319">
        <v>20000</v>
      </c>
      <c r="Q30" s="194" t="s">
        <v>321</v>
      </c>
      <c r="R30" s="194" t="s">
        <v>109</v>
      </c>
      <c r="S30" s="87"/>
      <c r="T30" s="87"/>
      <c r="U30" s="225"/>
      <c r="V30" s="87" t="s">
        <v>2265</v>
      </c>
      <c r="W30" s="87" t="s">
        <v>21</v>
      </c>
      <c r="X30" s="87"/>
      <c r="Y30" s="161" t="s">
        <v>624</v>
      </c>
      <c r="Z30" s="87" t="s">
        <v>345</v>
      </c>
      <c r="AA30" s="161" t="s">
        <v>22</v>
      </c>
      <c r="AB30" s="161" t="s">
        <v>23</v>
      </c>
      <c r="AC30" s="149" t="s">
        <v>24</v>
      </c>
      <c r="AD30" s="149"/>
      <c r="AE30" s="161" t="s">
        <v>25</v>
      </c>
      <c r="AF30" s="209" t="s">
        <v>26</v>
      </c>
      <c r="AG30" s="161" t="s">
        <v>27</v>
      </c>
      <c r="AH30" s="161" t="s">
        <v>28</v>
      </c>
      <c r="AI30" s="161" t="s">
        <v>29</v>
      </c>
      <c r="AJ30" s="161" t="s">
        <v>30</v>
      </c>
      <c r="AK30" s="87" t="s">
        <v>22</v>
      </c>
      <c r="AL30" s="87" t="s">
        <v>23</v>
      </c>
      <c r="AM30" s="226" t="s">
        <v>24</v>
      </c>
      <c r="AN30" s="226"/>
      <c r="AO30" s="87" t="s">
        <v>25</v>
      </c>
      <c r="AP30" s="209" t="s">
        <v>26</v>
      </c>
      <c r="AQ30" s="87" t="s">
        <v>31</v>
      </c>
      <c r="AR30" s="87" t="s">
        <v>1689</v>
      </c>
      <c r="AS30" s="87" t="s">
        <v>533</v>
      </c>
      <c r="AT30" s="87" t="s">
        <v>2433</v>
      </c>
      <c r="AU30" s="87" t="s">
        <v>2373</v>
      </c>
      <c r="AV30" s="87" t="s">
        <v>408</v>
      </c>
      <c r="AW30" s="87" t="s">
        <v>459</v>
      </c>
      <c r="AX30" s="116">
        <v>0</v>
      </c>
      <c r="AY30" s="116">
        <v>40</v>
      </c>
      <c r="AZ30" s="87" t="s">
        <v>32</v>
      </c>
      <c r="BA30" s="207">
        <v>5000</v>
      </c>
      <c r="BB30" s="161" t="s">
        <v>2381</v>
      </c>
      <c r="BC30" s="116"/>
      <c r="BD30" s="116"/>
      <c r="BE30" s="116"/>
      <c r="BF30" s="116">
        <v>0</v>
      </c>
      <c r="BG30" s="116">
        <v>20</v>
      </c>
      <c r="BH30" s="161" t="s">
        <v>33</v>
      </c>
      <c r="BI30" s="87">
        <v>1000</v>
      </c>
      <c r="BJ30" s="161" t="s">
        <v>220</v>
      </c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87"/>
      <c r="CB30" s="87"/>
      <c r="CC30" s="87"/>
      <c r="CD30" s="87"/>
      <c r="CE30" s="87"/>
      <c r="CF30" s="224"/>
      <c r="CG30" s="204">
        <f t="shared" si="1"/>
        <v>-9.4</v>
      </c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</row>
    <row r="31" spans="1:118" s="88" customFormat="1" ht="30" customHeight="1">
      <c r="A31" s="205" t="s">
        <v>1182</v>
      </c>
      <c r="B31" s="87"/>
      <c r="C31" s="88" t="s">
        <v>1183</v>
      </c>
      <c r="D31" s="88" t="s">
        <v>1451</v>
      </c>
      <c r="E31" s="87"/>
      <c r="F31" s="87"/>
      <c r="G31" s="116" t="s">
        <v>2704</v>
      </c>
      <c r="H31" s="88" t="s">
        <v>1427</v>
      </c>
      <c r="I31" s="87" t="s">
        <v>1254</v>
      </c>
      <c r="J31" s="88" t="s">
        <v>1136</v>
      </c>
      <c r="K31" s="104">
        <v>41085</v>
      </c>
      <c r="L31" s="104">
        <v>41085</v>
      </c>
      <c r="M31" s="104">
        <v>41455</v>
      </c>
      <c r="N31" s="104"/>
      <c r="O31" s="206"/>
      <c r="P31" s="319">
        <v>25000</v>
      </c>
      <c r="Q31" s="194" t="s">
        <v>910</v>
      </c>
      <c r="R31" s="194" t="s">
        <v>1910</v>
      </c>
      <c r="S31" s="87"/>
      <c r="V31" s="227" t="s">
        <v>1399</v>
      </c>
      <c r="W31" s="87" t="s">
        <v>1400</v>
      </c>
      <c r="Y31" s="194" t="s">
        <v>624</v>
      </c>
      <c r="Z31" s="226" t="s">
        <v>345</v>
      </c>
      <c r="AA31" s="194" t="s">
        <v>1184</v>
      </c>
      <c r="AB31" s="228" t="s">
        <v>1185</v>
      </c>
      <c r="AC31" s="161" t="s">
        <v>1186</v>
      </c>
      <c r="AD31" s="161" t="s">
        <v>1187</v>
      </c>
      <c r="AE31" s="161"/>
      <c r="AF31" s="87" t="s">
        <v>1188</v>
      </c>
      <c r="AG31" s="194" t="s">
        <v>1189</v>
      </c>
      <c r="AH31" s="194"/>
      <c r="AI31" s="149" t="s">
        <v>1190</v>
      </c>
      <c r="AJ31" s="149" t="s">
        <v>1191</v>
      </c>
      <c r="AK31" s="88" t="s">
        <v>1961</v>
      </c>
      <c r="AL31" s="209" t="s">
        <v>1192</v>
      </c>
      <c r="AP31" s="87" t="s">
        <v>1193</v>
      </c>
      <c r="AQ31" s="87" t="s">
        <v>1194</v>
      </c>
      <c r="AR31" s="87" t="s">
        <v>1195</v>
      </c>
      <c r="AS31" s="88" t="s">
        <v>1196</v>
      </c>
      <c r="AT31" s="88" t="s">
        <v>1630</v>
      </c>
      <c r="AU31" s="87" t="s">
        <v>2373</v>
      </c>
      <c r="AV31" s="87" t="s">
        <v>1197</v>
      </c>
      <c r="AW31" s="88" t="s">
        <v>2376</v>
      </c>
      <c r="AX31" s="129">
        <v>0</v>
      </c>
      <c r="AY31" s="129" t="s">
        <v>1198</v>
      </c>
      <c r="AZ31" s="88" t="s">
        <v>1199</v>
      </c>
      <c r="BA31" s="220">
        <v>20000</v>
      </c>
      <c r="BB31" s="194"/>
      <c r="BC31" s="129"/>
      <c r="BD31" s="129"/>
      <c r="BE31" s="129"/>
      <c r="BF31" s="129"/>
      <c r="BG31" s="129"/>
      <c r="BH31" s="194"/>
      <c r="BJ31" s="194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C31" s="108"/>
      <c r="CF31" s="208"/>
      <c r="CG31" s="204">
        <f t="shared" si="1"/>
        <v>-3.033333333333333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</row>
    <row r="32" spans="1:86" s="70" customFormat="1" ht="30" customHeight="1">
      <c r="A32" s="231" t="s">
        <v>803</v>
      </c>
      <c r="B32" s="88"/>
      <c r="C32" s="88" t="s">
        <v>804</v>
      </c>
      <c r="D32" s="88" t="s">
        <v>1498</v>
      </c>
      <c r="E32" s="88" t="s">
        <v>2863</v>
      </c>
      <c r="F32" s="88"/>
      <c r="G32" s="116" t="s">
        <v>2920</v>
      </c>
      <c r="H32" s="87" t="s">
        <v>1427</v>
      </c>
      <c r="I32" s="87" t="s">
        <v>258</v>
      </c>
      <c r="J32" s="87" t="s">
        <v>1136</v>
      </c>
      <c r="K32" s="103">
        <v>41263</v>
      </c>
      <c r="L32" s="104">
        <v>41253</v>
      </c>
      <c r="M32" s="104">
        <v>41617</v>
      </c>
      <c r="N32" s="104"/>
      <c r="O32" s="206"/>
      <c r="P32" s="319">
        <v>23500</v>
      </c>
      <c r="Q32" s="194" t="s">
        <v>344</v>
      </c>
      <c r="R32" s="194" t="s">
        <v>109</v>
      </c>
      <c r="S32" s="88"/>
      <c r="T32" s="88"/>
      <c r="U32" s="88"/>
      <c r="V32" s="88" t="s">
        <v>2311</v>
      </c>
      <c r="W32" s="88" t="s">
        <v>2312</v>
      </c>
      <c r="X32" s="88"/>
      <c r="Y32" s="194" t="s">
        <v>624</v>
      </c>
      <c r="Z32" s="88" t="s">
        <v>345</v>
      </c>
      <c r="AA32" s="194" t="s">
        <v>805</v>
      </c>
      <c r="AB32" s="194" t="s">
        <v>806</v>
      </c>
      <c r="AC32" s="194" t="s">
        <v>2313</v>
      </c>
      <c r="AD32" s="149" t="s">
        <v>2314</v>
      </c>
      <c r="AE32" s="194" t="s">
        <v>808</v>
      </c>
      <c r="AF32" s="213" t="s">
        <v>2315</v>
      </c>
      <c r="AG32" s="194" t="s">
        <v>809</v>
      </c>
      <c r="AH32" s="194" t="s">
        <v>2316</v>
      </c>
      <c r="AI32" s="194" t="s">
        <v>558</v>
      </c>
      <c r="AJ32" s="194" t="s">
        <v>812</v>
      </c>
      <c r="AK32" s="88" t="s">
        <v>2317</v>
      </c>
      <c r="AL32" s="88" t="s">
        <v>806</v>
      </c>
      <c r="AM32" s="88" t="s">
        <v>807</v>
      </c>
      <c r="AN32" s="226" t="s">
        <v>2318</v>
      </c>
      <c r="AO32" s="88" t="s">
        <v>808</v>
      </c>
      <c r="AP32" s="213" t="s">
        <v>2315</v>
      </c>
      <c r="AQ32" s="88" t="s">
        <v>809</v>
      </c>
      <c r="AR32" s="88" t="s">
        <v>810</v>
      </c>
      <c r="AS32" s="88" t="s">
        <v>811</v>
      </c>
      <c r="AT32" s="88" t="s">
        <v>2375</v>
      </c>
      <c r="AU32" s="88" t="s">
        <v>2373</v>
      </c>
      <c r="AV32" s="88" t="s">
        <v>812</v>
      </c>
      <c r="AW32" s="88" t="s">
        <v>2375</v>
      </c>
      <c r="AX32" s="129">
        <v>0</v>
      </c>
      <c r="AY32" s="129">
        <v>10</v>
      </c>
      <c r="AZ32" s="88" t="s">
        <v>813</v>
      </c>
      <c r="BA32" s="319">
        <v>4500</v>
      </c>
      <c r="BB32" s="194" t="s">
        <v>2381</v>
      </c>
      <c r="BC32" s="129" t="s">
        <v>2047</v>
      </c>
      <c r="BD32" s="129"/>
      <c r="BE32" s="129" t="s">
        <v>2106</v>
      </c>
      <c r="BF32" s="129">
        <v>0</v>
      </c>
      <c r="BG32" s="129">
        <v>30</v>
      </c>
      <c r="BH32" s="194" t="s">
        <v>2319</v>
      </c>
      <c r="BI32" s="241">
        <v>4500</v>
      </c>
      <c r="BJ32" s="194" t="s">
        <v>2381</v>
      </c>
      <c r="BK32" s="129" t="s">
        <v>2047</v>
      </c>
      <c r="BL32" s="129"/>
      <c r="BM32" s="129" t="s">
        <v>2106</v>
      </c>
      <c r="BN32" s="129"/>
      <c r="BO32" s="129"/>
      <c r="BP32" s="129" t="s">
        <v>813</v>
      </c>
      <c r="BQ32" s="129">
        <v>10000</v>
      </c>
      <c r="BR32" s="129" t="s">
        <v>343</v>
      </c>
      <c r="BS32" s="129"/>
      <c r="BT32" s="129"/>
      <c r="BU32" s="129"/>
      <c r="BV32" s="129"/>
      <c r="BW32" s="129"/>
      <c r="BX32" s="129"/>
      <c r="BY32" s="129"/>
      <c r="BZ32" s="129"/>
      <c r="CA32" s="88"/>
      <c r="CB32" s="88"/>
      <c r="CC32" s="88"/>
      <c r="CD32" s="87"/>
      <c r="CE32" s="87"/>
      <c r="CF32" s="224"/>
      <c r="CG32" s="204">
        <f t="shared" si="1"/>
        <v>-8.433333333333334</v>
      </c>
      <c r="CH32" s="88"/>
    </row>
    <row r="33" spans="1:118" s="87" customFormat="1" ht="30" customHeight="1">
      <c r="A33" s="229" t="s">
        <v>2191</v>
      </c>
      <c r="B33" s="130"/>
      <c r="C33" s="130" t="s">
        <v>2146</v>
      </c>
      <c r="D33" s="87" t="s">
        <v>1451</v>
      </c>
      <c r="E33" s="90" t="s">
        <v>2977</v>
      </c>
      <c r="G33" s="116" t="s">
        <v>2704</v>
      </c>
      <c r="H33" s="87" t="s">
        <v>1427</v>
      </c>
      <c r="I33" s="130" t="s">
        <v>258</v>
      </c>
      <c r="J33" s="88" t="s">
        <v>1136</v>
      </c>
      <c r="K33" s="133">
        <v>41340</v>
      </c>
      <c r="L33" s="134">
        <v>41305</v>
      </c>
      <c r="M33" s="134">
        <v>41670</v>
      </c>
      <c r="N33" s="116"/>
      <c r="O33" s="206"/>
      <c r="P33" s="269">
        <v>15000</v>
      </c>
      <c r="Q33" s="161" t="s">
        <v>413</v>
      </c>
      <c r="R33" s="161" t="s">
        <v>425</v>
      </c>
      <c r="U33" s="88"/>
      <c r="W33" s="88"/>
      <c r="Y33" s="161" t="s">
        <v>165</v>
      </c>
      <c r="Z33" s="87" t="s">
        <v>2192</v>
      </c>
      <c r="AA33" s="161" t="s">
        <v>2587</v>
      </c>
      <c r="AB33" s="161" t="s">
        <v>2588</v>
      </c>
      <c r="AC33" s="161" t="s">
        <v>291</v>
      </c>
      <c r="AD33" s="161" t="s">
        <v>2589</v>
      </c>
      <c r="AE33" s="136" t="s">
        <v>3066</v>
      </c>
      <c r="AF33" s="87" t="s">
        <v>1374</v>
      </c>
      <c r="AG33" s="161"/>
      <c r="AH33" s="161"/>
      <c r="AI33" s="161"/>
      <c r="AJ33" s="161"/>
      <c r="AK33" s="87" t="s">
        <v>2587</v>
      </c>
      <c r="AL33" s="87" t="s">
        <v>2588</v>
      </c>
      <c r="AM33" s="87" t="s">
        <v>291</v>
      </c>
      <c r="AN33" s="87" t="s">
        <v>2589</v>
      </c>
      <c r="AO33" s="136" t="s">
        <v>3066</v>
      </c>
      <c r="AP33" s="87" t="s">
        <v>1374</v>
      </c>
      <c r="AQ33" s="87" t="s">
        <v>630</v>
      </c>
      <c r="AR33" s="87" t="s">
        <v>330</v>
      </c>
      <c r="AS33" s="87" t="s">
        <v>288</v>
      </c>
      <c r="AT33" s="87" t="s">
        <v>289</v>
      </c>
      <c r="AU33" s="87" t="s">
        <v>675</v>
      </c>
      <c r="AV33" s="87" t="s">
        <v>290</v>
      </c>
      <c r="AX33" s="116">
        <v>0</v>
      </c>
      <c r="AY33" s="116">
        <v>15</v>
      </c>
      <c r="AZ33" s="87" t="s">
        <v>1382</v>
      </c>
      <c r="BA33" s="230">
        <v>7000</v>
      </c>
      <c r="BB33" s="161" t="s">
        <v>343</v>
      </c>
      <c r="BC33" s="116"/>
      <c r="BD33" s="116"/>
      <c r="BE33" s="116"/>
      <c r="BF33" s="116"/>
      <c r="BG33" s="116"/>
      <c r="BH33" s="161"/>
      <c r="BJ33" s="161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D33" s="88"/>
      <c r="CE33" s="88"/>
      <c r="CF33" s="208"/>
      <c r="CG33" s="204">
        <f t="shared" si="1"/>
        <v>-10.2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</row>
    <row r="34" spans="1:85" s="88" customFormat="1" ht="30" customHeight="1">
      <c r="A34" s="205" t="s">
        <v>298</v>
      </c>
      <c r="B34" s="87"/>
      <c r="C34" s="87" t="s">
        <v>297</v>
      </c>
      <c r="D34" s="87" t="s">
        <v>1451</v>
      </c>
      <c r="E34" s="87"/>
      <c r="F34" s="87"/>
      <c r="G34" s="116" t="s">
        <v>2704</v>
      </c>
      <c r="H34" s="87" t="s">
        <v>1427</v>
      </c>
      <c r="I34" s="87" t="s">
        <v>258</v>
      </c>
      <c r="J34" s="87" t="s">
        <v>1136</v>
      </c>
      <c r="K34" s="103">
        <v>41086</v>
      </c>
      <c r="L34" s="104">
        <v>40280</v>
      </c>
      <c r="M34" s="104">
        <v>41376</v>
      </c>
      <c r="N34" s="116"/>
      <c r="O34" s="206"/>
      <c r="P34" s="319">
        <v>4000</v>
      </c>
      <c r="Q34" s="161" t="s">
        <v>344</v>
      </c>
      <c r="R34" s="161" t="s">
        <v>109</v>
      </c>
      <c r="S34" s="87"/>
      <c r="T34" s="87"/>
      <c r="V34" s="87" t="s">
        <v>1296</v>
      </c>
      <c r="W34" s="88">
        <v>30276</v>
      </c>
      <c r="X34" s="87"/>
      <c r="Y34" s="194" t="s">
        <v>624</v>
      </c>
      <c r="Z34" s="87" t="s">
        <v>345</v>
      </c>
      <c r="AA34" s="161" t="s">
        <v>2587</v>
      </c>
      <c r="AB34" s="161" t="s">
        <v>2588</v>
      </c>
      <c r="AC34" s="149" t="s">
        <v>291</v>
      </c>
      <c r="AD34" s="149" t="s">
        <v>1299</v>
      </c>
      <c r="AE34" s="161" t="s">
        <v>291</v>
      </c>
      <c r="AF34" s="87" t="s">
        <v>1374</v>
      </c>
      <c r="AG34" s="161" t="s">
        <v>329</v>
      </c>
      <c r="AH34" s="161" t="s">
        <v>330</v>
      </c>
      <c r="AI34" s="161" t="s">
        <v>288</v>
      </c>
      <c r="AJ34" s="161" t="s">
        <v>290</v>
      </c>
      <c r="AK34" s="87" t="s">
        <v>2587</v>
      </c>
      <c r="AL34" s="87" t="s">
        <v>2588</v>
      </c>
      <c r="AM34" s="87" t="s">
        <v>291</v>
      </c>
      <c r="AN34" s="226" t="s">
        <v>1299</v>
      </c>
      <c r="AO34" s="87"/>
      <c r="AP34" s="87" t="s">
        <v>1374</v>
      </c>
      <c r="AQ34" s="87" t="s">
        <v>329</v>
      </c>
      <c r="AR34" s="87" t="s">
        <v>330</v>
      </c>
      <c r="AS34" s="87" t="s">
        <v>288</v>
      </c>
      <c r="AT34" s="87" t="s">
        <v>289</v>
      </c>
      <c r="AU34" s="87" t="s">
        <v>675</v>
      </c>
      <c r="AV34" s="87" t="s">
        <v>290</v>
      </c>
      <c r="AW34" s="87" t="s">
        <v>675</v>
      </c>
      <c r="AX34" s="116">
        <v>0</v>
      </c>
      <c r="AY34" s="116">
        <v>10</v>
      </c>
      <c r="AZ34" s="87" t="s">
        <v>347</v>
      </c>
      <c r="BA34" s="207">
        <v>1000</v>
      </c>
      <c r="BB34" s="161" t="s">
        <v>349</v>
      </c>
      <c r="BC34" s="116"/>
      <c r="BD34" s="116"/>
      <c r="BE34" s="116"/>
      <c r="BF34" s="116">
        <v>0</v>
      </c>
      <c r="BG34" s="116">
        <v>28</v>
      </c>
      <c r="BH34" s="161" t="s">
        <v>348</v>
      </c>
      <c r="BI34" s="87">
        <v>2500</v>
      </c>
      <c r="BJ34" s="161" t="s">
        <v>349</v>
      </c>
      <c r="BK34" s="116"/>
      <c r="BL34" s="116"/>
      <c r="BM34" s="116"/>
      <c r="BN34" s="116">
        <v>0</v>
      </c>
      <c r="BO34" s="116">
        <v>40</v>
      </c>
      <c r="BP34" s="116" t="s">
        <v>350</v>
      </c>
      <c r="BQ34" s="116">
        <v>1500</v>
      </c>
      <c r="BR34" s="116" t="s">
        <v>349</v>
      </c>
      <c r="BS34" s="116"/>
      <c r="BT34" s="116"/>
      <c r="BU34" s="116"/>
      <c r="BV34" s="116"/>
      <c r="BW34" s="116"/>
      <c r="BX34" s="116"/>
      <c r="BY34" s="116"/>
      <c r="BZ34" s="116"/>
      <c r="CA34" s="87"/>
      <c r="CB34" s="87"/>
      <c r="CC34" s="87"/>
      <c r="CF34" s="212"/>
      <c r="CG34" s="204">
        <f t="shared" si="1"/>
        <v>-0.4</v>
      </c>
    </row>
    <row r="35" spans="1:85" s="88" customFormat="1" ht="30" customHeight="1">
      <c r="A35" s="205" t="s">
        <v>1956</v>
      </c>
      <c r="B35" s="87"/>
      <c r="C35" s="87" t="s">
        <v>154</v>
      </c>
      <c r="D35" s="87" t="s">
        <v>1451</v>
      </c>
      <c r="E35" s="87"/>
      <c r="F35" s="87"/>
      <c r="G35" s="116" t="s">
        <v>2920</v>
      </c>
      <c r="H35" s="87" t="s">
        <v>1427</v>
      </c>
      <c r="I35" s="87" t="s">
        <v>258</v>
      </c>
      <c r="J35" s="87" t="s">
        <v>1136</v>
      </c>
      <c r="K35" s="104">
        <v>41319</v>
      </c>
      <c r="L35" s="104">
        <v>41244</v>
      </c>
      <c r="M35" s="104">
        <v>41462</v>
      </c>
      <c r="N35" s="116"/>
      <c r="O35" s="206"/>
      <c r="P35" s="319">
        <v>15000</v>
      </c>
      <c r="Q35" s="161" t="s">
        <v>1433</v>
      </c>
      <c r="R35" s="161" t="s">
        <v>2471</v>
      </c>
      <c r="S35" s="87"/>
      <c r="T35" s="87"/>
      <c r="V35" s="87" t="s">
        <v>1651</v>
      </c>
      <c r="W35" s="211" t="s">
        <v>1395</v>
      </c>
      <c r="X35" s="87" t="s">
        <v>1652</v>
      </c>
      <c r="Y35" s="194" t="s">
        <v>624</v>
      </c>
      <c r="Z35" s="87" t="s">
        <v>345</v>
      </c>
      <c r="AA35" s="161" t="s">
        <v>387</v>
      </c>
      <c r="AB35" s="161" t="s">
        <v>1893</v>
      </c>
      <c r="AC35" s="149" t="s">
        <v>2409</v>
      </c>
      <c r="AD35" s="149" t="s">
        <v>2409</v>
      </c>
      <c r="AE35" s="161"/>
      <c r="AF35" s="209" t="s">
        <v>2143</v>
      </c>
      <c r="AG35" s="194" t="s">
        <v>551</v>
      </c>
      <c r="AH35" s="194" t="s">
        <v>552</v>
      </c>
      <c r="AI35" s="194" t="s">
        <v>1786</v>
      </c>
      <c r="AJ35" s="161" t="s">
        <v>1701</v>
      </c>
      <c r="AK35" s="87" t="s">
        <v>387</v>
      </c>
      <c r="AL35" s="87" t="s">
        <v>1893</v>
      </c>
      <c r="AM35" s="87" t="s">
        <v>2409</v>
      </c>
      <c r="AN35" s="87" t="s">
        <v>2409</v>
      </c>
      <c r="AO35" s="87"/>
      <c r="AP35" s="87" t="s">
        <v>2143</v>
      </c>
      <c r="AQ35" s="87" t="s">
        <v>2403</v>
      </c>
      <c r="AR35" s="87" t="s">
        <v>2404</v>
      </c>
      <c r="AS35" s="87" t="s">
        <v>2405</v>
      </c>
      <c r="AT35" s="87" t="s">
        <v>2406</v>
      </c>
      <c r="AU35" s="87" t="s">
        <v>2373</v>
      </c>
      <c r="AV35" s="87" t="s">
        <v>1701</v>
      </c>
      <c r="AW35" s="87" t="s">
        <v>680</v>
      </c>
      <c r="AX35" s="116">
        <v>0</v>
      </c>
      <c r="AY35" s="116">
        <v>40</v>
      </c>
      <c r="AZ35" s="87" t="s">
        <v>1731</v>
      </c>
      <c r="BA35" s="207">
        <v>10000</v>
      </c>
      <c r="BB35" s="161" t="s">
        <v>343</v>
      </c>
      <c r="BC35" s="116"/>
      <c r="BD35" s="116"/>
      <c r="BE35" s="116"/>
      <c r="BF35" s="116"/>
      <c r="BG35" s="116"/>
      <c r="BH35" s="161"/>
      <c r="BI35" s="87"/>
      <c r="BJ35" s="161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87"/>
      <c r="CB35" s="87"/>
      <c r="CC35" s="87"/>
      <c r="CF35" s="208"/>
      <c r="CG35" s="204">
        <f t="shared" si="1"/>
        <v>-3.2666666666666666</v>
      </c>
    </row>
    <row r="36" spans="1:85" s="88" customFormat="1" ht="30" customHeight="1">
      <c r="A36" s="231" t="s">
        <v>1360</v>
      </c>
      <c r="C36" s="88" t="s">
        <v>1361</v>
      </c>
      <c r="D36" s="88" t="s">
        <v>1451</v>
      </c>
      <c r="G36" s="116" t="s">
        <v>2704</v>
      </c>
      <c r="H36" s="87" t="s">
        <v>1427</v>
      </c>
      <c r="I36" s="87" t="s">
        <v>258</v>
      </c>
      <c r="J36" s="87" t="s">
        <v>1136</v>
      </c>
      <c r="K36" s="104">
        <v>41038</v>
      </c>
      <c r="L36" s="104">
        <v>40654</v>
      </c>
      <c r="M36" s="104">
        <v>41385</v>
      </c>
      <c r="N36" s="129"/>
      <c r="O36" s="206"/>
      <c r="P36" s="319">
        <v>8000</v>
      </c>
      <c r="Q36" s="194" t="s">
        <v>344</v>
      </c>
      <c r="R36" s="194" t="s">
        <v>1910</v>
      </c>
      <c r="V36" s="88" t="s">
        <v>73</v>
      </c>
      <c r="W36" s="88" t="s">
        <v>1362</v>
      </c>
      <c r="Y36" s="194" t="s">
        <v>624</v>
      </c>
      <c r="Z36" s="88" t="s">
        <v>624</v>
      </c>
      <c r="AA36" s="194" t="s">
        <v>2389</v>
      </c>
      <c r="AB36" s="194" t="s">
        <v>1363</v>
      </c>
      <c r="AC36" s="149" t="s">
        <v>1364</v>
      </c>
      <c r="AD36" s="149"/>
      <c r="AE36" s="194"/>
      <c r="AF36" s="213" t="s">
        <v>1365</v>
      </c>
      <c r="AG36" s="194" t="s">
        <v>1366</v>
      </c>
      <c r="AH36" s="194" t="s">
        <v>1367</v>
      </c>
      <c r="AI36" s="194" t="s">
        <v>1368</v>
      </c>
      <c r="AJ36" s="232" t="s">
        <v>1369</v>
      </c>
      <c r="AK36" s="88" t="s">
        <v>2389</v>
      </c>
      <c r="AL36" s="88" t="s">
        <v>1363</v>
      </c>
      <c r="AM36" s="226" t="s">
        <v>1364</v>
      </c>
      <c r="AN36" s="226"/>
      <c r="AP36" s="213" t="s">
        <v>1365</v>
      </c>
      <c r="AQ36" s="88" t="s">
        <v>1370</v>
      </c>
      <c r="AR36" s="88" t="s">
        <v>1371</v>
      </c>
      <c r="AS36" s="88" t="s">
        <v>1368</v>
      </c>
      <c r="AT36" s="213" t="s">
        <v>1372</v>
      </c>
      <c r="AU36" s="88" t="s">
        <v>96</v>
      </c>
      <c r="AV36" s="225" t="s">
        <v>1317</v>
      </c>
      <c r="AW36" s="88" t="s">
        <v>96</v>
      </c>
      <c r="AX36" s="129">
        <v>0</v>
      </c>
      <c r="AY36" s="129">
        <v>40</v>
      </c>
      <c r="AZ36" s="88" t="s">
        <v>1373</v>
      </c>
      <c r="BA36" s="220">
        <v>8000</v>
      </c>
      <c r="BB36" s="194" t="s">
        <v>343</v>
      </c>
      <c r="BC36" s="129"/>
      <c r="BD36" s="129"/>
      <c r="BE36" s="129"/>
      <c r="BF36" s="129"/>
      <c r="BG36" s="129"/>
      <c r="BH36" s="194"/>
      <c r="BJ36" s="194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D36" s="87"/>
      <c r="CE36" s="87"/>
      <c r="CF36" s="224"/>
      <c r="CG36" s="204">
        <f t="shared" si="1"/>
        <v>-0.7</v>
      </c>
    </row>
    <row r="37" spans="1:118" s="87" customFormat="1" ht="30" customHeight="1">
      <c r="A37" s="231" t="s">
        <v>1325</v>
      </c>
      <c r="B37" s="88"/>
      <c r="C37" s="88" t="s">
        <v>1923</v>
      </c>
      <c r="D37" s="88" t="s">
        <v>1451</v>
      </c>
      <c r="E37" s="88"/>
      <c r="F37" s="88"/>
      <c r="G37" s="116" t="s">
        <v>2704</v>
      </c>
      <c r="H37" s="87" t="s">
        <v>1427</v>
      </c>
      <c r="I37" s="87" t="s">
        <v>258</v>
      </c>
      <c r="J37" s="87" t="s">
        <v>1136</v>
      </c>
      <c r="K37" s="111">
        <v>41334</v>
      </c>
      <c r="L37" s="111">
        <v>41279</v>
      </c>
      <c r="M37" s="111">
        <v>41644</v>
      </c>
      <c r="N37" s="129"/>
      <c r="O37" s="206"/>
      <c r="P37" s="319">
        <v>20000</v>
      </c>
      <c r="Q37" s="194" t="s">
        <v>1326</v>
      </c>
      <c r="R37" s="194" t="s">
        <v>1910</v>
      </c>
      <c r="S37" s="88"/>
      <c r="T37" s="88"/>
      <c r="U37" s="225"/>
      <c r="V37" s="88" t="s">
        <v>1924</v>
      </c>
      <c r="W37" s="211"/>
      <c r="X37" s="88" t="s">
        <v>1925</v>
      </c>
      <c r="Y37" s="194" t="s">
        <v>624</v>
      </c>
      <c r="Z37" s="88" t="s">
        <v>345</v>
      </c>
      <c r="AA37" s="194" t="s">
        <v>620</v>
      </c>
      <c r="AB37" s="194" t="s">
        <v>621</v>
      </c>
      <c r="AC37" s="149" t="s">
        <v>1327</v>
      </c>
      <c r="AD37" s="149" t="s">
        <v>370</v>
      </c>
      <c r="AE37" s="194" t="s">
        <v>1329</v>
      </c>
      <c r="AF37" s="88" t="s">
        <v>1926</v>
      </c>
      <c r="AG37" s="194" t="s">
        <v>1927</v>
      </c>
      <c r="AH37" s="194" t="s">
        <v>209</v>
      </c>
      <c r="AI37" s="194" t="s">
        <v>210</v>
      </c>
      <c r="AJ37" s="232" t="s">
        <v>212</v>
      </c>
      <c r="AK37" s="88" t="s">
        <v>620</v>
      </c>
      <c r="AL37" s="213" t="s">
        <v>621</v>
      </c>
      <c r="AM37" s="88" t="s">
        <v>1327</v>
      </c>
      <c r="AN37" s="213" t="s">
        <v>370</v>
      </c>
      <c r="AO37" s="88"/>
      <c r="AP37" s="88" t="s">
        <v>1926</v>
      </c>
      <c r="AQ37" s="88" t="s">
        <v>1928</v>
      </c>
      <c r="AR37" s="88" t="s">
        <v>1929</v>
      </c>
      <c r="AS37" s="88" t="s">
        <v>210</v>
      </c>
      <c r="AT37" s="213" t="s">
        <v>2434</v>
      </c>
      <c r="AU37" s="88" t="s">
        <v>2373</v>
      </c>
      <c r="AV37" s="88" t="s">
        <v>1930</v>
      </c>
      <c r="AW37" s="88" t="s">
        <v>1704</v>
      </c>
      <c r="AX37" s="129">
        <v>0</v>
      </c>
      <c r="AY37" s="129">
        <v>10</v>
      </c>
      <c r="AZ37" s="88" t="s">
        <v>1931</v>
      </c>
      <c r="BA37" s="220"/>
      <c r="BB37" s="194" t="s">
        <v>343</v>
      </c>
      <c r="BC37" s="129"/>
      <c r="BD37" s="129"/>
      <c r="BE37" s="129"/>
      <c r="BF37" s="129">
        <v>0</v>
      </c>
      <c r="BG37" s="129">
        <v>40</v>
      </c>
      <c r="BH37" s="194" t="s">
        <v>869</v>
      </c>
      <c r="BI37" s="88"/>
      <c r="BJ37" s="194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88"/>
      <c r="CB37" s="88"/>
      <c r="CC37" s="88"/>
      <c r="CF37" s="224"/>
      <c r="CG37" s="204">
        <f t="shared" si="1"/>
        <v>-9.333333333333334</v>
      </c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</row>
    <row r="38" spans="1:85" s="87" customFormat="1" ht="30" customHeight="1">
      <c r="A38" s="205" t="s">
        <v>1256</v>
      </c>
      <c r="C38" s="88" t="s">
        <v>1257</v>
      </c>
      <c r="D38" s="88" t="s">
        <v>1451</v>
      </c>
      <c r="E38" s="88"/>
      <c r="F38" s="88"/>
      <c r="G38" s="116" t="s">
        <v>2704</v>
      </c>
      <c r="H38" s="87" t="s">
        <v>1427</v>
      </c>
      <c r="I38" s="87" t="s">
        <v>258</v>
      </c>
      <c r="J38" s="87" t="s">
        <v>1136</v>
      </c>
      <c r="K38" s="112">
        <v>41311</v>
      </c>
      <c r="L38" s="112">
        <v>41290</v>
      </c>
      <c r="M38" s="112">
        <v>41655</v>
      </c>
      <c r="N38" s="104"/>
      <c r="O38" s="206"/>
      <c r="P38" s="319">
        <v>30000</v>
      </c>
      <c r="Q38" s="194" t="s">
        <v>910</v>
      </c>
      <c r="R38" s="194" t="s">
        <v>109</v>
      </c>
      <c r="S38" s="88"/>
      <c r="T38" s="88"/>
      <c r="U38" s="88"/>
      <c r="V38" s="226" t="s">
        <v>1258</v>
      </c>
      <c r="W38" s="87" t="s">
        <v>1259</v>
      </c>
      <c r="X38" s="88"/>
      <c r="Y38" s="194" t="s">
        <v>624</v>
      </c>
      <c r="Z38" s="88" t="s">
        <v>345</v>
      </c>
      <c r="AA38" s="194" t="s">
        <v>1105</v>
      </c>
      <c r="AB38" s="194" t="s">
        <v>1260</v>
      </c>
      <c r="AC38" s="149" t="s">
        <v>1261</v>
      </c>
      <c r="AD38" s="149" t="s">
        <v>1262</v>
      </c>
      <c r="AE38" s="194" t="s">
        <v>1263</v>
      </c>
      <c r="AF38" s="209" t="s">
        <v>1264</v>
      </c>
      <c r="AG38" s="194" t="s">
        <v>1265</v>
      </c>
      <c r="AH38" s="194" t="s">
        <v>1266</v>
      </c>
      <c r="AI38" s="194" t="s">
        <v>1267</v>
      </c>
      <c r="AJ38" s="161" t="s">
        <v>1268</v>
      </c>
      <c r="AK38" s="88" t="s">
        <v>1105</v>
      </c>
      <c r="AL38" s="88" t="s">
        <v>1260</v>
      </c>
      <c r="AM38" s="226" t="s">
        <v>1261</v>
      </c>
      <c r="AN38" s="226" t="s">
        <v>1262</v>
      </c>
      <c r="AO38" s="88" t="s">
        <v>1263</v>
      </c>
      <c r="AP38" s="209" t="s">
        <v>1264</v>
      </c>
      <c r="AQ38" s="88" t="s">
        <v>1265</v>
      </c>
      <c r="AR38" s="88" t="s">
        <v>1266</v>
      </c>
      <c r="AS38" s="88" t="s">
        <v>1267</v>
      </c>
      <c r="AT38" s="87" t="s">
        <v>787</v>
      </c>
      <c r="AU38" s="87" t="s">
        <v>2373</v>
      </c>
      <c r="AV38" s="87" t="s">
        <v>1268</v>
      </c>
      <c r="AW38" s="88" t="s">
        <v>1269</v>
      </c>
      <c r="AX38" s="129">
        <v>0</v>
      </c>
      <c r="AY38" s="129">
        <v>40</v>
      </c>
      <c r="AZ38" s="87" t="s">
        <v>1270</v>
      </c>
      <c r="BA38" s="220">
        <v>12000</v>
      </c>
      <c r="BB38" s="194" t="s">
        <v>343</v>
      </c>
      <c r="BC38" s="129"/>
      <c r="BD38" s="129"/>
      <c r="BE38" s="129"/>
      <c r="BF38" s="129"/>
      <c r="BG38" s="129"/>
      <c r="BH38" s="194"/>
      <c r="BI38" s="88"/>
      <c r="BJ38" s="194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88"/>
      <c r="CB38" s="88"/>
      <c r="CC38" s="88"/>
      <c r="CF38" s="224"/>
      <c r="CG38" s="204">
        <f t="shared" si="1"/>
        <v>-9.7</v>
      </c>
    </row>
    <row r="39" spans="1:85" s="87" customFormat="1" ht="30" customHeight="1">
      <c r="A39" s="231" t="s">
        <v>1010</v>
      </c>
      <c r="B39" s="88" t="s">
        <v>2361</v>
      </c>
      <c r="C39" s="88" t="s">
        <v>1011</v>
      </c>
      <c r="D39" s="88" t="s">
        <v>1451</v>
      </c>
      <c r="E39" s="118" t="s">
        <v>2979</v>
      </c>
      <c r="F39" s="88"/>
      <c r="G39" s="129" t="s">
        <v>2997</v>
      </c>
      <c r="H39" s="87" t="s">
        <v>1427</v>
      </c>
      <c r="I39" s="87" t="s">
        <v>258</v>
      </c>
      <c r="J39" s="87" t="s">
        <v>1136</v>
      </c>
      <c r="K39" s="135">
        <v>41352</v>
      </c>
      <c r="L39" s="135">
        <v>41352</v>
      </c>
      <c r="M39" s="135">
        <v>41717</v>
      </c>
      <c r="N39" s="104"/>
      <c r="O39" s="206"/>
      <c r="P39" s="319">
        <v>45000</v>
      </c>
      <c r="Q39" s="194" t="s">
        <v>1012</v>
      </c>
      <c r="R39" s="194" t="s">
        <v>425</v>
      </c>
      <c r="S39" s="88"/>
      <c r="T39" s="88" t="s">
        <v>1710</v>
      </c>
      <c r="U39" s="88" t="s">
        <v>1794</v>
      </c>
      <c r="V39" s="115" t="s">
        <v>1346</v>
      </c>
      <c r="W39" s="119" t="s">
        <v>2980</v>
      </c>
      <c r="X39" s="88"/>
      <c r="Y39" s="194" t="s">
        <v>165</v>
      </c>
      <c r="Z39" s="88" t="s">
        <v>1013</v>
      </c>
      <c r="AA39" s="118" t="s">
        <v>338</v>
      </c>
      <c r="AB39" s="118" t="s">
        <v>2981</v>
      </c>
      <c r="AC39" s="121" t="s">
        <v>2982</v>
      </c>
      <c r="AD39" s="121" t="s">
        <v>2983</v>
      </c>
      <c r="AE39" s="118" t="s">
        <v>2984</v>
      </c>
      <c r="AF39" s="233" t="s">
        <v>2985</v>
      </c>
      <c r="AG39" s="118" t="s">
        <v>2986</v>
      </c>
      <c r="AH39" s="118" t="s">
        <v>2987</v>
      </c>
      <c r="AI39" s="118" t="s">
        <v>2988</v>
      </c>
      <c r="AJ39" s="118" t="s">
        <v>2989</v>
      </c>
      <c r="AK39" s="115" t="s">
        <v>338</v>
      </c>
      <c r="AL39" s="115" t="s">
        <v>2981</v>
      </c>
      <c r="AM39" s="122" t="s">
        <v>2982</v>
      </c>
      <c r="AN39" s="122" t="s">
        <v>2983</v>
      </c>
      <c r="AO39" s="115" t="s">
        <v>2984</v>
      </c>
      <c r="AP39" s="233" t="s">
        <v>2985</v>
      </c>
      <c r="AQ39" s="115" t="s">
        <v>2986</v>
      </c>
      <c r="AR39" s="115" t="s">
        <v>2987</v>
      </c>
      <c r="AS39" s="115" t="s">
        <v>2988</v>
      </c>
      <c r="AT39" s="114" t="s">
        <v>150</v>
      </c>
      <c r="AU39" s="115" t="s">
        <v>2373</v>
      </c>
      <c r="AV39" s="115" t="s">
        <v>2989</v>
      </c>
      <c r="AW39" s="115" t="s">
        <v>2374</v>
      </c>
      <c r="AX39" s="124">
        <v>0</v>
      </c>
      <c r="AY39" s="124">
        <v>40</v>
      </c>
      <c r="AZ39" s="115" t="s">
        <v>2990</v>
      </c>
      <c r="BA39" s="125">
        <v>31500</v>
      </c>
      <c r="BB39" s="118" t="s">
        <v>343</v>
      </c>
      <c r="BC39" s="129"/>
      <c r="BD39" s="129"/>
      <c r="BE39" s="129"/>
      <c r="BF39" s="129"/>
      <c r="BG39" s="129"/>
      <c r="BH39" s="194"/>
      <c r="BI39" s="88"/>
      <c r="BJ39" s="194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88"/>
      <c r="CB39" s="88"/>
      <c r="CC39" s="88"/>
      <c r="CD39" s="88"/>
      <c r="CE39" s="88"/>
      <c r="CF39" s="212"/>
      <c r="CG39" s="204">
        <f t="shared" si="1"/>
        <v>-11.766666666666667</v>
      </c>
    </row>
    <row r="40" spans="1:86" s="109" customFormat="1" ht="30" customHeight="1">
      <c r="A40" s="231" t="s">
        <v>1085</v>
      </c>
      <c r="B40" s="88"/>
      <c r="C40" s="88" t="s">
        <v>1086</v>
      </c>
      <c r="D40" s="88" t="s">
        <v>1498</v>
      </c>
      <c r="E40" s="88"/>
      <c r="F40" s="88"/>
      <c r="G40" s="129" t="s">
        <v>2997</v>
      </c>
      <c r="H40" s="87" t="s">
        <v>1427</v>
      </c>
      <c r="I40" s="87" t="s">
        <v>258</v>
      </c>
      <c r="J40" s="87" t="s">
        <v>1136</v>
      </c>
      <c r="K40" s="103">
        <v>41086</v>
      </c>
      <c r="L40" s="104">
        <v>41120</v>
      </c>
      <c r="M40" s="104">
        <v>41484</v>
      </c>
      <c r="N40" s="129"/>
      <c r="O40" s="206"/>
      <c r="P40" s="319">
        <v>22350</v>
      </c>
      <c r="Q40" s="194" t="s">
        <v>238</v>
      </c>
      <c r="R40" s="194" t="s">
        <v>1975</v>
      </c>
      <c r="S40" s="88"/>
      <c r="T40" s="88"/>
      <c r="U40" s="88"/>
      <c r="V40" s="88" t="s">
        <v>242</v>
      </c>
      <c r="W40" s="88" t="s">
        <v>243</v>
      </c>
      <c r="X40" s="88"/>
      <c r="Y40" s="194" t="s">
        <v>624</v>
      </c>
      <c r="Z40" s="88" t="s">
        <v>624</v>
      </c>
      <c r="AA40" s="194" t="s">
        <v>253</v>
      </c>
      <c r="AB40" s="194" t="s">
        <v>1089</v>
      </c>
      <c r="AC40" s="194" t="s">
        <v>254</v>
      </c>
      <c r="AD40" s="149"/>
      <c r="AE40" s="194"/>
      <c r="AF40" s="213" t="s">
        <v>255</v>
      </c>
      <c r="AG40" s="194"/>
      <c r="AH40" s="194"/>
      <c r="AI40" s="194"/>
      <c r="AJ40" s="194"/>
      <c r="AK40" s="88" t="s">
        <v>1105</v>
      </c>
      <c r="AL40" s="88" t="s">
        <v>1089</v>
      </c>
      <c r="AM40" s="88" t="s">
        <v>1087</v>
      </c>
      <c r="AN40" s="226"/>
      <c r="AO40" s="88" t="s">
        <v>1088</v>
      </c>
      <c r="AP40" s="88" t="s">
        <v>730</v>
      </c>
      <c r="AQ40" s="88" t="s">
        <v>1090</v>
      </c>
      <c r="AR40" s="88" t="s">
        <v>1091</v>
      </c>
      <c r="AS40" s="88" t="s">
        <v>2266</v>
      </c>
      <c r="AT40" s="88" t="s">
        <v>287</v>
      </c>
      <c r="AU40" s="88" t="s">
        <v>2373</v>
      </c>
      <c r="AV40" s="88" t="s">
        <v>2267</v>
      </c>
      <c r="AW40" s="88"/>
      <c r="AX40" s="129">
        <v>0</v>
      </c>
      <c r="AY40" s="129">
        <v>15</v>
      </c>
      <c r="AZ40" s="88" t="s">
        <v>1714</v>
      </c>
      <c r="BA40" s="319">
        <v>13000</v>
      </c>
      <c r="BB40" s="194" t="s">
        <v>343</v>
      </c>
      <c r="BC40" s="129"/>
      <c r="BD40" s="129"/>
      <c r="BE40" s="129"/>
      <c r="BF40" s="129"/>
      <c r="BG40" s="129"/>
      <c r="BH40" s="194"/>
      <c r="BI40" s="241"/>
      <c r="BJ40" s="194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88"/>
      <c r="CB40" s="88"/>
      <c r="CC40" s="88"/>
      <c r="CD40" s="87"/>
      <c r="CE40" s="87"/>
      <c r="CF40" s="224"/>
      <c r="CG40" s="204">
        <f t="shared" si="1"/>
        <v>-4</v>
      </c>
      <c r="CH40" s="87"/>
    </row>
    <row r="41" spans="1:118" s="109" customFormat="1" ht="30" customHeight="1">
      <c r="A41" s="231" t="s">
        <v>623</v>
      </c>
      <c r="B41" s="88"/>
      <c r="C41" s="88" t="s">
        <v>1072</v>
      </c>
      <c r="D41" s="88" t="s">
        <v>1498</v>
      </c>
      <c r="E41" s="88"/>
      <c r="F41" s="88"/>
      <c r="G41" s="116" t="s">
        <v>2999</v>
      </c>
      <c r="H41" s="87" t="s">
        <v>1427</v>
      </c>
      <c r="I41" s="87" t="s">
        <v>258</v>
      </c>
      <c r="J41" s="87" t="s">
        <v>1136</v>
      </c>
      <c r="K41" s="104">
        <v>41134</v>
      </c>
      <c r="L41" s="104">
        <v>41105</v>
      </c>
      <c r="M41" s="104">
        <v>41469</v>
      </c>
      <c r="N41" s="104"/>
      <c r="O41" s="206"/>
      <c r="P41" s="319">
        <v>10500</v>
      </c>
      <c r="Q41" s="194" t="s">
        <v>1073</v>
      </c>
      <c r="R41" s="194" t="s">
        <v>109</v>
      </c>
      <c r="S41" s="88"/>
      <c r="T41" s="88"/>
      <c r="U41" s="88"/>
      <c r="V41" s="88"/>
      <c r="W41" s="88"/>
      <c r="X41" s="88"/>
      <c r="Y41" s="194" t="s">
        <v>624</v>
      </c>
      <c r="Z41" s="88" t="s">
        <v>624</v>
      </c>
      <c r="AA41" s="194" t="s">
        <v>387</v>
      </c>
      <c r="AB41" s="194" t="s">
        <v>1074</v>
      </c>
      <c r="AC41" s="194" t="s">
        <v>1075</v>
      </c>
      <c r="AD41" s="149" t="s">
        <v>1076</v>
      </c>
      <c r="AE41" s="194" t="s">
        <v>1075</v>
      </c>
      <c r="AF41" s="213" t="s">
        <v>729</v>
      </c>
      <c r="AG41" s="320"/>
      <c r="AH41" s="320"/>
      <c r="AI41" s="320"/>
      <c r="AJ41" s="320"/>
      <c r="AK41" s="88" t="s">
        <v>387</v>
      </c>
      <c r="AL41" s="88" t="s">
        <v>1074</v>
      </c>
      <c r="AM41" s="88" t="s">
        <v>1075</v>
      </c>
      <c r="AN41" s="226" t="s">
        <v>1076</v>
      </c>
      <c r="AO41" s="88" t="s">
        <v>1075</v>
      </c>
      <c r="AP41" s="213" t="s">
        <v>729</v>
      </c>
      <c r="AQ41" s="88" t="s">
        <v>1077</v>
      </c>
      <c r="AR41" s="88" t="s">
        <v>1078</v>
      </c>
      <c r="AS41" s="88" t="s">
        <v>1079</v>
      </c>
      <c r="AT41" s="88" t="s">
        <v>1080</v>
      </c>
      <c r="AU41" s="88" t="s">
        <v>460</v>
      </c>
      <c r="AV41" s="108" t="s">
        <v>1081</v>
      </c>
      <c r="AW41" s="108"/>
      <c r="AX41" s="129">
        <v>0</v>
      </c>
      <c r="AY41" s="129">
        <v>20</v>
      </c>
      <c r="AZ41" s="108" t="s">
        <v>1082</v>
      </c>
      <c r="BA41" s="319">
        <v>5750</v>
      </c>
      <c r="BB41" s="238" t="s">
        <v>2381</v>
      </c>
      <c r="BC41" s="104"/>
      <c r="BD41" s="104"/>
      <c r="BE41" s="104"/>
      <c r="BF41" s="129">
        <v>0</v>
      </c>
      <c r="BG41" s="129">
        <v>10</v>
      </c>
      <c r="BH41" s="194" t="s">
        <v>1083</v>
      </c>
      <c r="BI41" s="241">
        <v>1500</v>
      </c>
      <c r="BJ41" s="238" t="s">
        <v>343</v>
      </c>
      <c r="BK41" s="104"/>
      <c r="BL41" s="104"/>
      <c r="BM41" s="104"/>
      <c r="BN41" s="104"/>
      <c r="BO41" s="104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88"/>
      <c r="CB41" s="88"/>
      <c r="CC41" s="88"/>
      <c r="CD41" s="88"/>
      <c r="CE41" s="88"/>
      <c r="CF41" s="208"/>
      <c r="CG41" s="204">
        <f t="shared" si="1"/>
        <v>-3.5</v>
      </c>
      <c r="CH41" s="88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</row>
    <row r="42" spans="1:85" s="88" customFormat="1" ht="30" customHeight="1">
      <c r="A42" s="205" t="s">
        <v>2122</v>
      </c>
      <c r="B42" s="87"/>
      <c r="C42" s="87" t="s">
        <v>2120</v>
      </c>
      <c r="D42" s="87" t="s">
        <v>1451</v>
      </c>
      <c r="E42" s="87"/>
      <c r="F42" s="87"/>
      <c r="G42" s="116" t="s">
        <v>2704</v>
      </c>
      <c r="H42" s="87" t="s">
        <v>1427</v>
      </c>
      <c r="I42" s="87" t="s">
        <v>258</v>
      </c>
      <c r="J42" s="87" t="s">
        <v>1136</v>
      </c>
      <c r="K42" s="113">
        <v>41318</v>
      </c>
      <c r="L42" s="112">
        <v>41252</v>
      </c>
      <c r="M42" s="112">
        <v>41617</v>
      </c>
      <c r="N42" s="116"/>
      <c r="O42" s="206"/>
      <c r="P42" s="319">
        <v>12000</v>
      </c>
      <c r="Q42" s="161" t="s">
        <v>2123</v>
      </c>
      <c r="R42" s="161" t="s">
        <v>425</v>
      </c>
      <c r="S42" s="87"/>
      <c r="T42" s="87"/>
      <c r="V42" s="87"/>
      <c r="X42" s="87"/>
      <c r="Y42" s="161" t="s">
        <v>165</v>
      </c>
      <c r="Z42" s="87" t="s">
        <v>2192</v>
      </c>
      <c r="AA42" s="161" t="s">
        <v>1969</v>
      </c>
      <c r="AB42" s="161" t="s">
        <v>656</v>
      </c>
      <c r="AC42" s="149" t="s">
        <v>2124</v>
      </c>
      <c r="AD42" s="149"/>
      <c r="AE42" s="161" t="s">
        <v>2125</v>
      </c>
      <c r="AF42" s="209" t="s">
        <v>2220</v>
      </c>
      <c r="AG42" s="234"/>
      <c r="AH42" s="234"/>
      <c r="AI42" s="234"/>
      <c r="AJ42" s="234"/>
      <c r="AK42" s="87" t="s">
        <v>1969</v>
      </c>
      <c r="AL42" s="87" t="s">
        <v>656</v>
      </c>
      <c r="AM42" s="87" t="s">
        <v>2124</v>
      </c>
      <c r="AN42" s="87"/>
      <c r="AO42" s="87" t="s">
        <v>2125</v>
      </c>
      <c r="AP42" s="88" t="s">
        <v>2220</v>
      </c>
      <c r="AQ42" s="87" t="s">
        <v>2127</v>
      </c>
      <c r="AR42" s="87" t="s">
        <v>1109</v>
      </c>
      <c r="AS42" s="87" t="s">
        <v>2372</v>
      </c>
      <c r="AT42" s="87" t="s">
        <v>351</v>
      </c>
      <c r="AU42" s="87" t="s">
        <v>2373</v>
      </c>
      <c r="AV42" s="87" t="s">
        <v>655</v>
      </c>
      <c r="AW42" s="87"/>
      <c r="AX42" s="116">
        <v>0</v>
      </c>
      <c r="AY42" s="116">
        <v>40</v>
      </c>
      <c r="AZ42" s="87" t="s">
        <v>1938</v>
      </c>
      <c r="BA42" s="207">
        <v>8000</v>
      </c>
      <c r="BB42" s="161" t="s">
        <v>343</v>
      </c>
      <c r="BC42" s="116"/>
      <c r="BD42" s="116"/>
      <c r="BE42" s="116"/>
      <c r="BF42" s="116"/>
      <c r="BG42" s="116"/>
      <c r="BH42" s="161"/>
      <c r="BI42" s="87"/>
      <c r="BJ42" s="161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87"/>
      <c r="CB42" s="87"/>
      <c r="CC42" s="87"/>
      <c r="CF42" s="208"/>
      <c r="CG42" s="204">
        <f t="shared" si="1"/>
        <v>-8.433333333333334</v>
      </c>
    </row>
    <row r="43" spans="1:118" s="88" customFormat="1" ht="30" customHeight="1">
      <c r="A43" s="205" t="s">
        <v>2701</v>
      </c>
      <c r="B43" s="87"/>
      <c r="C43" s="87" t="s">
        <v>2212</v>
      </c>
      <c r="D43" s="87" t="s">
        <v>1451</v>
      </c>
      <c r="E43" s="87"/>
      <c r="F43" s="87"/>
      <c r="G43" s="116" t="s">
        <v>2704</v>
      </c>
      <c r="H43" s="87" t="s">
        <v>1427</v>
      </c>
      <c r="I43" s="87" t="s">
        <v>258</v>
      </c>
      <c r="J43" s="87" t="s">
        <v>1136</v>
      </c>
      <c r="K43" s="112">
        <v>41261</v>
      </c>
      <c r="L43" s="112">
        <v>41251</v>
      </c>
      <c r="M43" s="112">
        <v>41616</v>
      </c>
      <c r="N43" s="116"/>
      <c r="O43" s="206"/>
      <c r="P43" s="319">
        <v>9000</v>
      </c>
      <c r="Q43" s="161" t="s">
        <v>2467</v>
      </c>
      <c r="R43" s="161" t="s">
        <v>425</v>
      </c>
      <c r="S43" s="87"/>
      <c r="T43" s="87"/>
      <c r="V43" s="87" t="s">
        <v>2428</v>
      </c>
      <c r="W43" s="88" t="s">
        <v>2429</v>
      </c>
      <c r="X43" s="87"/>
      <c r="Y43" s="161" t="s">
        <v>165</v>
      </c>
      <c r="Z43" s="87" t="s">
        <v>2193</v>
      </c>
      <c r="AA43" s="194" t="s">
        <v>2411</v>
      </c>
      <c r="AB43" s="194" t="s">
        <v>2412</v>
      </c>
      <c r="AC43" s="194" t="s">
        <v>359</v>
      </c>
      <c r="AD43" s="149"/>
      <c r="AE43" s="161" t="s">
        <v>360</v>
      </c>
      <c r="AF43" s="87" t="s">
        <v>320</v>
      </c>
      <c r="AG43" s="161"/>
      <c r="AH43" s="161"/>
      <c r="AI43" s="161"/>
      <c r="AJ43" s="161"/>
      <c r="AK43" s="87" t="s">
        <v>2411</v>
      </c>
      <c r="AL43" s="87" t="s">
        <v>2412</v>
      </c>
      <c r="AM43" s="87" t="s">
        <v>359</v>
      </c>
      <c r="AN43" s="87"/>
      <c r="AO43" s="87" t="s">
        <v>360</v>
      </c>
      <c r="AP43" s="87" t="s">
        <v>320</v>
      </c>
      <c r="AQ43" s="87" t="s">
        <v>2463</v>
      </c>
      <c r="AR43" s="87" t="s">
        <v>2464</v>
      </c>
      <c r="AS43" s="87" t="s">
        <v>357</v>
      </c>
      <c r="AT43" s="87" t="s">
        <v>379</v>
      </c>
      <c r="AU43" s="87" t="s">
        <v>675</v>
      </c>
      <c r="AV43" s="87" t="s">
        <v>358</v>
      </c>
      <c r="AW43" s="87"/>
      <c r="AX43" s="116">
        <v>0</v>
      </c>
      <c r="AY43" s="116">
        <v>25</v>
      </c>
      <c r="AZ43" s="87" t="s">
        <v>128</v>
      </c>
      <c r="BA43" s="207">
        <v>4000</v>
      </c>
      <c r="BB43" s="161" t="s">
        <v>343</v>
      </c>
      <c r="BC43" s="116"/>
      <c r="BD43" s="116"/>
      <c r="BE43" s="116"/>
      <c r="BF43" s="116">
        <v>0</v>
      </c>
      <c r="BG43" s="116">
        <v>10</v>
      </c>
      <c r="BH43" s="161" t="s">
        <v>129</v>
      </c>
      <c r="BI43" s="87">
        <v>5000</v>
      </c>
      <c r="BJ43" s="161" t="s">
        <v>343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87"/>
      <c r="CB43" s="87"/>
      <c r="CC43" s="87"/>
      <c r="CF43" s="208"/>
      <c r="CG43" s="204">
        <f t="shared" si="1"/>
        <v>-8.4</v>
      </c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</row>
    <row r="44" spans="1:117" s="88" customFormat="1" ht="30" customHeight="1">
      <c r="A44" s="214" t="s">
        <v>2701</v>
      </c>
      <c r="C44" s="118" t="s">
        <v>2991</v>
      </c>
      <c r="D44" s="90" t="s">
        <v>1451</v>
      </c>
      <c r="E44" s="88" t="s">
        <v>2992</v>
      </c>
      <c r="G44" s="129" t="s">
        <v>2704</v>
      </c>
      <c r="H44" s="87" t="s">
        <v>256</v>
      </c>
      <c r="I44" s="87" t="s">
        <v>258</v>
      </c>
      <c r="J44" s="87" t="s">
        <v>1136</v>
      </c>
      <c r="K44" s="111">
        <v>41295</v>
      </c>
      <c r="L44" s="111">
        <v>41295</v>
      </c>
      <c r="M44" s="111">
        <v>41660</v>
      </c>
      <c r="O44" s="206"/>
      <c r="P44" s="361">
        <v>8000</v>
      </c>
      <c r="Q44" s="118" t="s">
        <v>321</v>
      </c>
      <c r="R44" s="161" t="s">
        <v>109</v>
      </c>
      <c r="V44" s="120" t="s">
        <v>2993</v>
      </c>
      <c r="W44" s="114" t="s">
        <v>2994</v>
      </c>
      <c r="Y44" s="194" t="s">
        <v>624</v>
      </c>
      <c r="Z44" s="115" t="s">
        <v>345</v>
      </c>
      <c r="AA44" s="118" t="s">
        <v>1744</v>
      </c>
      <c r="AB44" s="118" t="s">
        <v>2412</v>
      </c>
      <c r="AC44" s="121" t="s">
        <v>359</v>
      </c>
      <c r="AD44" s="121"/>
      <c r="AE44" s="118" t="s">
        <v>359</v>
      </c>
      <c r="AF44" s="123" t="s">
        <v>320</v>
      </c>
      <c r="AG44" s="118" t="s">
        <v>2995</v>
      </c>
      <c r="AH44" s="118" t="s">
        <v>2464</v>
      </c>
      <c r="AI44" s="118" t="s">
        <v>357</v>
      </c>
      <c r="AJ44" s="90" t="s">
        <v>358</v>
      </c>
      <c r="AK44" s="115" t="s">
        <v>2140</v>
      </c>
      <c r="AL44" s="115" t="s">
        <v>2412</v>
      </c>
      <c r="AM44" s="122" t="s">
        <v>359</v>
      </c>
      <c r="AN44" s="122"/>
      <c r="AO44" s="115" t="s">
        <v>359</v>
      </c>
      <c r="AP44" s="123" t="s">
        <v>320</v>
      </c>
      <c r="AQ44" s="115" t="s">
        <v>2995</v>
      </c>
      <c r="AR44" s="115" t="s">
        <v>2464</v>
      </c>
      <c r="AS44" s="115" t="s">
        <v>357</v>
      </c>
      <c r="AT44" s="114" t="s">
        <v>435</v>
      </c>
      <c r="AU44" s="114" t="s">
        <v>675</v>
      </c>
      <c r="AV44" s="114" t="s">
        <v>358</v>
      </c>
      <c r="AW44" s="115" t="s">
        <v>675</v>
      </c>
      <c r="AX44" s="124">
        <v>0</v>
      </c>
      <c r="AY44" s="124">
        <v>10</v>
      </c>
      <c r="AZ44" s="114" t="s">
        <v>2996</v>
      </c>
      <c r="BA44" s="125">
        <v>1000</v>
      </c>
      <c r="BB44" s="118" t="s">
        <v>343</v>
      </c>
      <c r="BC44" s="124"/>
      <c r="BD44" s="124"/>
      <c r="BE44" s="124"/>
      <c r="BF44" s="124"/>
      <c r="BG44" s="124"/>
      <c r="BH44" s="90"/>
      <c r="BJ44" s="194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F44" s="212"/>
      <c r="CG44" s="204"/>
      <c r="CI44" s="107"/>
      <c r="CL44" s="108"/>
      <c r="DJ44" s="87"/>
      <c r="DK44" s="87"/>
      <c r="DL44" s="87"/>
      <c r="DM44" s="87"/>
    </row>
    <row r="45" spans="1:85" s="88" customFormat="1" ht="30" customHeight="1">
      <c r="A45" s="205" t="s">
        <v>2144</v>
      </c>
      <c r="B45" s="87"/>
      <c r="C45" s="87" t="s">
        <v>1962</v>
      </c>
      <c r="D45" s="87" t="s">
        <v>1451</v>
      </c>
      <c r="E45" s="87"/>
      <c r="F45" s="87"/>
      <c r="G45" s="116" t="s">
        <v>2704</v>
      </c>
      <c r="H45" s="87" t="s">
        <v>1427</v>
      </c>
      <c r="I45" s="87" t="s">
        <v>258</v>
      </c>
      <c r="J45" s="87" t="s">
        <v>1136</v>
      </c>
      <c r="K45" s="112">
        <v>41206</v>
      </c>
      <c r="L45" s="112">
        <v>41204</v>
      </c>
      <c r="M45" s="112">
        <v>41569</v>
      </c>
      <c r="N45" s="116"/>
      <c r="O45" s="206"/>
      <c r="P45" s="319">
        <v>2500</v>
      </c>
      <c r="Q45" s="161" t="s">
        <v>1661</v>
      </c>
      <c r="R45" s="161" t="s">
        <v>109</v>
      </c>
      <c r="S45" s="87"/>
      <c r="T45" s="87"/>
      <c r="V45" s="87"/>
      <c r="X45" s="87"/>
      <c r="Y45" s="194" t="s">
        <v>624</v>
      </c>
      <c r="Z45" s="87" t="s">
        <v>345</v>
      </c>
      <c r="AA45" s="161" t="s">
        <v>1744</v>
      </c>
      <c r="AB45" s="161" t="s">
        <v>1974</v>
      </c>
      <c r="AC45" s="149" t="s">
        <v>422</v>
      </c>
      <c r="AD45" s="149" t="s">
        <v>1973</v>
      </c>
      <c r="AE45" s="161"/>
      <c r="AF45" s="87" t="s">
        <v>121</v>
      </c>
      <c r="AG45" s="161"/>
      <c r="AH45" s="161"/>
      <c r="AI45" s="161"/>
      <c r="AJ45" s="161"/>
      <c r="AK45" s="87" t="s">
        <v>1744</v>
      </c>
      <c r="AL45" s="87" t="s">
        <v>1974</v>
      </c>
      <c r="AM45" s="87" t="s">
        <v>422</v>
      </c>
      <c r="AN45" s="87" t="s">
        <v>1973</v>
      </c>
      <c r="AO45" s="87"/>
      <c r="AP45" s="87" t="s">
        <v>121</v>
      </c>
      <c r="AQ45" s="87" t="s">
        <v>93</v>
      </c>
      <c r="AR45" s="87" t="s">
        <v>94</v>
      </c>
      <c r="AS45" s="87" t="s">
        <v>1945</v>
      </c>
      <c r="AT45" s="87" t="s">
        <v>2210</v>
      </c>
      <c r="AU45" s="87" t="s">
        <v>2373</v>
      </c>
      <c r="AV45" s="87" t="s">
        <v>95</v>
      </c>
      <c r="AW45" s="87" t="s">
        <v>1697</v>
      </c>
      <c r="AX45" s="116">
        <v>0</v>
      </c>
      <c r="AY45" s="116">
        <v>20</v>
      </c>
      <c r="AZ45" s="87" t="s">
        <v>203</v>
      </c>
      <c r="BA45" s="207">
        <v>1250</v>
      </c>
      <c r="BB45" s="161" t="s">
        <v>343</v>
      </c>
      <c r="BC45" s="116"/>
      <c r="BD45" s="116"/>
      <c r="BE45" s="116"/>
      <c r="BF45" s="116"/>
      <c r="BG45" s="116"/>
      <c r="BH45" s="161"/>
      <c r="BI45" s="87"/>
      <c r="BJ45" s="161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87"/>
      <c r="CB45" s="87"/>
      <c r="CC45" s="87"/>
      <c r="CF45" s="208"/>
      <c r="CG45" s="204">
        <f aca="true" t="shared" si="2" ref="CG45:CG75">($C$3-M45)/30</f>
        <v>-6.833333333333333</v>
      </c>
    </row>
    <row r="46" spans="1:86" s="70" customFormat="1" ht="30" customHeight="1">
      <c r="A46" s="231" t="s">
        <v>1502</v>
      </c>
      <c r="B46" s="88"/>
      <c r="C46" s="88" t="s">
        <v>1503</v>
      </c>
      <c r="D46" s="88" t="s">
        <v>1498</v>
      </c>
      <c r="E46" s="244" t="s">
        <v>3034</v>
      </c>
      <c r="F46" s="88"/>
      <c r="G46" s="116" t="s">
        <v>2704</v>
      </c>
      <c r="H46" s="87" t="s">
        <v>1427</v>
      </c>
      <c r="I46" s="87" t="s">
        <v>258</v>
      </c>
      <c r="J46" s="87" t="s">
        <v>1136</v>
      </c>
      <c r="K46" s="103">
        <v>41099</v>
      </c>
      <c r="L46" s="104">
        <v>41077</v>
      </c>
      <c r="M46" s="104">
        <v>41441</v>
      </c>
      <c r="N46" s="129"/>
      <c r="O46" s="206"/>
      <c r="P46" s="319">
        <v>20000</v>
      </c>
      <c r="Q46" s="194" t="s">
        <v>344</v>
      </c>
      <c r="R46" s="194" t="s">
        <v>109</v>
      </c>
      <c r="S46" s="88"/>
      <c r="T46" s="88"/>
      <c r="U46" s="88"/>
      <c r="V46" s="88" t="s">
        <v>1633</v>
      </c>
      <c r="W46" s="88" t="s">
        <v>1504</v>
      </c>
      <c r="X46" s="88"/>
      <c r="Y46" s="194" t="s">
        <v>624</v>
      </c>
      <c r="Z46" s="88" t="s">
        <v>345</v>
      </c>
      <c r="AA46" s="194" t="s">
        <v>461</v>
      </c>
      <c r="AB46" s="194" t="s">
        <v>1505</v>
      </c>
      <c r="AC46" s="194" t="s">
        <v>2544</v>
      </c>
      <c r="AD46" s="149" t="s">
        <v>1507</v>
      </c>
      <c r="AE46" s="149" t="s">
        <v>1508</v>
      </c>
      <c r="AF46" s="213" t="s">
        <v>1509</v>
      </c>
      <c r="AG46" s="320"/>
      <c r="AH46" s="320"/>
      <c r="AI46" s="320"/>
      <c r="AJ46" s="320"/>
      <c r="AK46" s="88" t="s">
        <v>1510</v>
      </c>
      <c r="AL46" s="88" t="s">
        <v>1511</v>
      </c>
      <c r="AM46" s="88" t="s">
        <v>1506</v>
      </c>
      <c r="AN46" s="87" t="s">
        <v>1506</v>
      </c>
      <c r="AO46" s="88" t="s">
        <v>1508</v>
      </c>
      <c r="AP46" s="213" t="s">
        <v>1512</v>
      </c>
      <c r="AQ46" s="88" t="s">
        <v>1513</v>
      </c>
      <c r="AR46" s="88" t="s">
        <v>1514</v>
      </c>
      <c r="AS46" s="88" t="s">
        <v>1515</v>
      </c>
      <c r="AT46" s="88" t="s">
        <v>2434</v>
      </c>
      <c r="AU46" s="88" t="s">
        <v>460</v>
      </c>
      <c r="AV46" s="88" t="s">
        <v>1516</v>
      </c>
      <c r="AW46" s="88" t="s">
        <v>1704</v>
      </c>
      <c r="AX46" s="129">
        <v>0</v>
      </c>
      <c r="AY46" s="129">
        <v>10</v>
      </c>
      <c r="AZ46" s="88" t="s">
        <v>1517</v>
      </c>
      <c r="BA46" s="319">
        <v>5000</v>
      </c>
      <c r="BB46" s="194" t="s">
        <v>352</v>
      </c>
      <c r="BC46" s="129"/>
      <c r="BD46" s="129"/>
      <c r="BE46" s="129"/>
      <c r="BF46" s="129">
        <v>10</v>
      </c>
      <c r="BG46" s="129">
        <v>20</v>
      </c>
      <c r="BH46" s="194" t="s">
        <v>1634</v>
      </c>
      <c r="BI46" s="241">
        <v>7000</v>
      </c>
      <c r="BJ46" s="194" t="s">
        <v>2381</v>
      </c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88"/>
      <c r="CB46" s="88"/>
      <c r="CC46" s="88"/>
      <c r="CD46" s="87"/>
      <c r="CE46" s="87"/>
      <c r="CF46" s="224"/>
      <c r="CG46" s="204">
        <f t="shared" si="2"/>
        <v>-2.566666666666667</v>
      </c>
      <c r="CH46" s="88"/>
    </row>
    <row r="47" spans="1:86" s="70" customFormat="1" ht="33" customHeight="1">
      <c r="A47" s="231" t="s">
        <v>1014</v>
      </c>
      <c r="B47" s="88"/>
      <c r="C47" s="88" t="s">
        <v>1015</v>
      </c>
      <c r="D47" s="88" t="s">
        <v>1498</v>
      </c>
      <c r="E47" s="88"/>
      <c r="F47" s="88"/>
      <c r="G47" s="116" t="s">
        <v>2704</v>
      </c>
      <c r="H47" s="87" t="s">
        <v>1427</v>
      </c>
      <c r="I47" s="87" t="s">
        <v>258</v>
      </c>
      <c r="J47" s="87" t="s">
        <v>1136</v>
      </c>
      <c r="K47" s="103">
        <v>41253</v>
      </c>
      <c r="L47" s="104">
        <v>41241</v>
      </c>
      <c r="M47" s="104">
        <v>41605</v>
      </c>
      <c r="N47" s="129"/>
      <c r="O47" s="206"/>
      <c r="P47" s="319">
        <v>12000</v>
      </c>
      <c r="Q47" s="194" t="s">
        <v>321</v>
      </c>
      <c r="R47" s="194" t="s">
        <v>109</v>
      </c>
      <c r="S47" s="88"/>
      <c r="T47" s="88"/>
      <c r="U47" s="88"/>
      <c r="V47" s="88" t="s">
        <v>1165</v>
      </c>
      <c r="W47" s="88" t="s">
        <v>2753</v>
      </c>
      <c r="X47" s="88"/>
      <c r="Y47" s="194" t="s">
        <v>624</v>
      </c>
      <c r="Z47" s="88" t="s">
        <v>345</v>
      </c>
      <c r="AA47" s="194" t="s">
        <v>322</v>
      </c>
      <c r="AB47" s="194" t="s">
        <v>1016</v>
      </c>
      <c r="AC47" s="194" t="s">
        <v>1017</v>
      </c>
      <c r="AD47" s="194" t="s">
        <v>2754</v>
      </c>
      <c r="AE47" s="194" t="s">
        <v>1018</v>
      </c>
      <c r="AF47" s="88" t="s">
        <v>1019</v>
      </c>
      <c r="AG47" s="194"/>
      <c r="AH47" s="194"/>
      <c r="AI47" s="194"/>
      <c r="AJ47" s="194"/>
      <c r="AK47" s="88" t="s">
        <v>322</v>
      </c>
      <c r="AL47" s="88" t="s">
        <v>1016</v>
      </c>
      <c r="AM47" s="88" t="s">
        <v>1017</v>
      </c>
      <c r="AN47" s="226" t="s">
        <v>2754</v>
      </c>
      <c r="AO47" s="88" t="s">
        <v>1018</v>
      </c>
      <c r="AP47" s="88" t="s">
        <v>1019</v>
      </c>
      <c r="AQ47" s="88" t="s">
        <v>1020</v>
      </c>
      <c r="AR47" s="88" t="s">
        <v>1021</v>
      </c>
      <c r="AS47" s="88" t="s">
        <v>1022</v>
      </c>
      <c r="AT47" s="88" t="s">
        <v>1970</v>
      </c>
      <c r="AU47" s="88" t="s">
        <v>2373</v>
      </c>
      <c r="AV47" s="88" t="s">
        <v>1023</v>
      </c>
      <c r="AW47" s="88"/>
      <c r="AX47" s="129">
        <v>0</v>
      </c>
      <c r="AY47" s="129">
        <v>20</v>
      </c>
      <c r="AZ47" s="88" t="s">
        <v>2639</v>
      </c>
      <c r="BA47" s="319">
        <v>6000</v>
      </c>
      <c r="BB47" s="194" t="s">
        <v>343</v>
      </c>
      <c r="BC47" s="129" t="s">
        <v>2047</v>
      </c>
      <c r="BD47" s="129"/>
      <c r="BE47" s="129"/>
      <c r="BF47" s="129">
        <v>15</v>
      </c>
      <c r="BG47" s="129">
        <v>30</v>
      </c>
      <c r="BH47" s="194" t="s">
        <v>1024</v>
      </c>
      <c r="BI47" s="241">
        <v>6000</v>
      </c>
      <c r="BJ47" s="194" t="s">
        <v>2381</v>
      </c>
      <c r="BK47" s="129" t="s">
        <v>2047</v>
      </c>
      <c r="BL47" s="129"/>
      <c r="BM47" s="129" t="s">
        <v>2106</v>
      </c>
      <c r="BN47" s="129" t="s">
        <v>2106</v>
      </c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88"/>
      <c r="CB47" s="88"/>
      <c r="CC47" s="88"/>
      <c r="CD47" s="87"/>
      <c r="CE47" s="87"/>
      <c r="CF47" s="224"/>
      <c r="CG47" s="204">
        <f t="shared" si="2"/>
        <v>-8.033333333333333</v>
      </c>
      <c r="CH47" s="88"/>
    </row>
    <row r="48" spans="1:86" s="70" customFormat="1" ht="30" customHeight="1">
      <c r="A48" s="231" t="s">
        <v>1025</v>
      </c>
      <c r="B48" s="88"/>
      <c r="C48" s="88" t="s">
        <v>1026</v>
      </c>
      <c r="D48" s="88" t="s">
        <v>1498</v>
      </c>
      <c r="E48" s="244" t="s">
        <v>3035</v>
      </c>
      <c r="F48" s="88"/>
      <c r="G48" s="150" t="s">
        <v>2999</v>
      </c>
      <c r="H48" s="87" t="s">
        <v>1427</v>
      </c>
      <c r="I48" s="87" t="s">
        <v>258</v>
      </c>
      <c r="J48" s="87" t="s">
        <v>1136</v>
      </c>
      <c r="K48" s="104">
        <v>41059</v>
      </c>
      <c r="L48" s="104">
        <v>41063</v>
      </c>
      <c r="M48" s="104">
        <v>41427</v>
      </c>
      <c r="N48" s="129"/>
      <c r="O48" s="206"/>
      <c r="P48" s="319">
        <v>2081</v>
      </c>
      <c r="Q48" s="194" t="s">
        <v>321</v>
      </c>
      <c r="R48" s="194" t="s">
        <v>109</v>
      </c>
      <c r="S48" s="88"/>
      <c r="T48" s="88"/>
      <c r="U48" s="88"/>
      <c r="V48" s="88" t="s">
        <v>1027</v>
      </c>
      <c r="W48" s="88"/>
      <c r="X48" s="88" t="s">
        <v>1028</v>
      </c>
      <c r="Y48" s="194" t="s">
        <v>624</v>
      </c>
      <c r="Z48" s="88" t="s">
        <v>345</v>
      </c>
      <c r="AA48" s="194" t="s">
        <v>1029</v>
      </c>
      <c r="AB48" s="194" t="s">
        <v>1030</v>
      </c>
      <c r="AC48" s="194" t="s">
        <v>1031</v>
      </c>
      <c r="AD48" s="194"/>
      <c r="AE48" s="320"/>
      <c r="AF48" s="88" t="s">
        <v>1032</v>
      </c>
      <c r="AG48" s="194" t="s">
        <v>568</v>
      </c>
      <c r="AH48" s="194" t="s">
        <v>569</v>
      </c>
      <c r="AI48" s="194" t="s">
        <v>570</v>
      </c>
      <c r="AJ48" s="194" t="s">
        <v>571</v>
      </c>
      <c r="AK48" s="88" t="s">
        <v>419</v>
      </c>
      <c r="AL48" s="88" t="s">
        <v>1030</v>
      </c>
      <c r="AM48" s="88" t="s">
        <v>1033</v>
      </c>
      <c r="AN48" s="88"/>
      <c r="AO48" s="321" t="s">
        <v>1031</v>
      </c>
      <c r="AP48" s="88" t="s">
        <v>1032</v>
      </c>
      <c r="AQ48" s="88" t="s">
        <v>1034</v>
      </c>
      <c r="AR48" s="88" t="s">
        <v>1035</v>
      </c>
      <c r="AS48" s="88" t="s">
        <v>1036</v>
      </c>
      <c r="AT48" s="88" t="s">
        <v>2224</v>
      </c>
      <c r="AU48" s="108" t="s">
        <v>2373</v>
      </c>
      <c r="AV48" s="108" t="s">
        <v>1037</v>
      </c>
      <c r="AW48" s="88"/>
      <c r="AX48" s="129">
        <v>0</v>
      </c>
      <c r="AY48" s="129">
        <v>12</v>
      </c>
      <c r="AZ48" s="88" t="s">
        <v>1038</v>
      </c>
      <c r="BA48" s="319">
        <v>2081</v>
      </c>
      <c r="BB48" s="194" t="s">
        <v>2381</v>
      </c>
      <c r="BC48" s="129" t="s">
        <v>2047</v>
      </c>
      <c r="BD48" s="129"/>
      <c r="BE48" s="129"/>
      <c r="BF48" s="129"/>
      <c r="BG48" s="129"/>
      <c r="BH48" s="194"/>
      <c r="BI48" s="241"/>
      <c r="BJ48" s="194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88"/>
      <c r="CB48" s="88"/>
      <c r="CC48" s="88"/>
      <c r="CD48" s="87"/>
      <c r="CE48" s="87"/>
      <c r="CF48" s="224"/>
      <c r="CG48" s="204">
        <f t="shared" si="2"/>
        <v>-2.1</v>
      </c>
      <c r="CH48" s="88"/>
    </row>
    <row r="49" spans="1:86" s="70" customFormat="1" ht="30" customHeight="1">
      <c r="A49" s="326" t="s">
        <v>1863</v>
      </c>
      <c r="B49" s="258"/>
      <c r="C49" s="258" t="s">
        <v>1864</v>
      </c>
      <c r="D49" s="88" t="s">
        <v>1498</v>
      </c>
      <c r="E49" s="258" t="s">
        <v>3046</v>
      </c>
      <c r="F49" s="88"/>
      <c r="G49" s="116" t="s">
        <v>2704</v>
      </c>
      <c r="H49" s="87" t="s">
        <v>1427</v>
      </c>
      <c r="I49" s="87" t="s">
        <v>1216</v>
      </c>
      <c r="J49" s="88" t="s">
        <v>938</v>
      </c>
      <c r="K49" s="104">
        <v>41123</v>
      </c>
      <c r="L49" s="104">
        <v>41071</v>
      </c>
      <c r="M49" s="104">
        <v>41435</v>
      </c>
      <c r="N49" s="104"/>
      <c r="O49" s="206"/>
      <c r="P49" s="269">
        <v>5500</v>
      </c>
      <c r="Q49" s="194" t="s">
        <v>344</v>
      </c>
      <c r="R49" s="194" t="s">
        <v>109</v>
      </c>
      <c r="S49" s="88"/>
      <c r="T49" s="88"/>
      <c r="U49" s="88"/>
      <c r="V49" s="88"/>
      <c r="W49" s="88" t="s">
        <v>239</v>
      </c>
      <c r="X49" s="88"/>
      <c r="Y49" s="194" t="s">
        <v>624</v>
      </c>
      <c r="Z49" s="88" t="s">
        <v>345</v>
      </c>
      <c r="AA49" s="258" t="s">
        <v>2664</v>
      </c>
      <c r="AB49" s="258" t="s">
        <v>3047</v>
      </c>
      <c r="AC49" s="258" t="s">
        <v>3048</v>
      </c>
      <c r="AD49" s="267"/>
      <c r="AE49" s="258" t="s">
        <v>1865</v>
      </c>
      <c r="AF49" s="357" t="s">
        <v>3049</v>
      </c>
      <c r="AG49" s="194" t="s">
        <v>556</v>
      </c>
      <c r="AH49" s="194" t="s">
        <v>557</v>
      </c>
      <c r="AI49" s="194" t="s">
        <v>1866</v>
      </c>
      <c r="AJ49" s="320"/>
      <c r="AK49" s="88" t="s">
        <v>190</v>
      </c>
      <c r="AL49" s="88" t="s">
        <v>191</v>
      </c>
      <c r="AM49" s="88" t="s">
        <v>192</v>
      </c>
      <c r="AN49" s="226" t="s">
        <v>193</v>
      </c>
      <c r="AO49" s="88" t="s">
        <v>1865</v>
      </c>
      <c r="AP49" s="213" t="s">
        <v>194</v>
      </c>
      <c r="AQ49" s="88" t="s">
        <v>1868</v>
      </c>
      <c r="AR49" s="88" t="s">
        <v>1869</v>
      </c>
      <c r="AS49" s="88" t="s">
        <v>1866</v>
      </c>
      <c r="AT49" s="88" t="s">
        <v>436</v>
      </c>
      <c r="AU49" s="88" t="s">
        <v>676</v>
      </c>
      <c r="AV49" s="88" t="s">
        <v>1867</v>
      </c>
      <c r="AW49" s="88"/>
      <c r="AX49" s="129">
        <v>0</v>
      </c>
      <c r="AY49" s="129">
        <v>20</v>
      </c>
      <c r="AZ49" s="88" t="s">
        <v>1870</v>
      </c>
      <c r="BA49" s="319">
        <v>4500</v>
      </c>
      <c r="BB49" s="194" t="s">
        <v>2381</v>
      </c>
      <c r="BC49" s="259" t="s">
        <v>2047</v>
      </c>
      <c r="BD49" s="129"/>
      <c r="BE49" s="129"/>
      <c r="BF49" s="129">
        <v>0</v>
      </c>
      <c r="BG49" s="129">
        <v>10</v>
      </c>
      <c r="BH49" s="194" t="s">
        <v>1871</v>
      </c>
      <c r="BI49" s="241">
        <v>1000</v>
      </c>
      <c r="BJ49" s="194" t="s">
        <v>1609</v>
      </c>
      <c r="BK49" s="259" t="s">
        <v>2047</v>
      </c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88"/>
      <c r="CB49" s="88"/>
      <c r="CC49" s="88"/>
      <c r="CD49" s="87"/>
      <c r="CE49" s="87"/>
      <c r="CF49" s="224"/>
      <c r="CG49" s="204">
        <f t="shared" si="2"/>
        <v>-2.3666666666666667</v>
      </c>
      <c r="CH49" s="88"/>
    </row>
    <row r="50" spans="1:85" s="88" customFormat="1" ht="30" customHeight="1">
      <c r="A50" s="205" t="s">
        <v>1952</v>
      </c>
      <c r="B50" s="87"/>
      <c r="C50" s="87" t="s">
        <v>1957</v>
      </c>
      <c r="D50" s="87" t="s">
        <v>1451</v>
      </c>
      <c r="E50" s="87"/>
      <c r="F50" s="87"/>
      <c r="G50" s="116" t="s">
        <v>2704</v>
      </c>
      <c r="H50" s="87" t="s">
        <v>1427</v>
      </c>
      <c r="I50" s="87" t="s">
        <v>258</v>
      </c>
      <c r="J50" s="87" t="s">
        <v>1136</v>
      </c>
      <c r="K50" s="104">
        <v>41141</v>
      </c>
      <c r="L50" s="104">
        <v>41059</v>
      </c>
      <c r="M50" s="104">
        <v>41424</v>
      </c>
      <c r="N50" s="116"/>
      <c r="O50" s="206"/>
      <c r="P50" s="319">
        <v>30000</v>
      </c>
      <c r="Q50" s="161" t="s">
        <v>344</v>
      </c>
      <c r="R50" s="161" t="s">
        <v>109</v>
      </c>
      <c r="S50" s="87"/>
      <c r="T50" s="87"/>
      <c r="V50" s="87" t="s">
        <v>2428</v>
      </c>
      <c r="W50" s="88" t="s">
        <v>1389</v>
      </c>
      <c r="X50" s="87"/>
      <c r="Y50" s="194" t="s">
        <v>2573</v>
      </c>
      <c r="Z50" s="87" t="s">
        <v>2425</v>
      </c>
      <c r="AA50" s="161" t="s">
        <v>2430</v>
      </c>
      <c r="AB50" s="161" t="s">
        <v>641</v>
      </c>
      <c r="AC50" s="149" t="s">
        <v>430</v>
      </c>
      <c r="AD50" s="149"/>
      <c r="AE50" s="161" t="s">
        <v>1390</v>
      </c>
      <c r="AF50" s="209" t="s">
        <v>2431</v>
      </c>
      <c r="AG50" s="228"/>
      <c r="AH50" s="228"/>
      <c r="AI50" s="228"/>
      <c r="AJ50" s="228"/>
      <c r="AK50" s="87" t="s">
        <v>155</v>
      </c>
      <c r="AL50" s="87" t="s">
        <v>431</v>
      </c>
      <c r="AM50" s="87" t="s">
        <v>430</v>
      </c>
      <c r="AN50" s="87"/>
      <c r="AO50" s="87" t="s">
        <v>1733</v>
      </c>
      <c r="AP50" s="87" t="s">
        <v>101</v>
      </c>
      <c r="AQ50" s="87" t="s">
        <v>1958</v>
      </c>
      <c r="AR50" s="87" t="s">
        <v>1959</v>
      </c>
      <c r="AS50" s="87" t="s">
        <v>1960</v>
      </c>
      <c r="AT50" s="87" t="s">
        <v>1970</v>
      </c>
      <c r="AU50" s="87" t="s">
        <v>460</v>
      </c>
      <c r="AV50" s="87" t="s">
        <v>1964</v>
      </c>
      <c r="AW50" s="87" t="s">
        <v>2376</v>
      </c>
      <c r="AX50" s="116">
        <v>0</v>
      </c>
      <c r="AY50" s="116">
        <v>30</v>
      </c>
      <c r="AZ50" s="87" t="s">
        <v>1391</v>
      </c>
      <c r="BA50" s="207">
        <v>18000</v>
      </c>
      <c r="BB50" s="161" t="s">
        <v>343</v>
      </c>
      <c r="BC50" s="116"/>
      <c r="BD50" s="116"/>
      <c r="BE50" s="116"/>
      <c r="BF50" s="116"/>
      <c r="BG50" s="116"/>
      <c r="BH50" s="161"/>
      <c r="BI50" s="87"/>
      <c r="BJ50" s="161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87"/>
      <c r="CB50" s="87"/>
      <c r="CC50" s="87"/>
      <c r="CD50" s="87"/>
      <c r="CE50" s="87"/>
      <c r="CF50" s="224"/>
      <c r="CG50" s="204">
        <f t="shared" si="2"/>
        <v>-2</v>
      </c>
    </row>
    <row r="51" spans="1:86" s="70" customFormat="1" ht="15" customHeight="1">
      <c r="A51" s="231" t="s">
        <v>1518</v>
      </c>
      <c r="B51" s="88"/>
      <c r="C51" s="88" t="s">
        <v>1519</v>
      </c>
      <c r="D51" s="88" t="s">
        <v>1498</v>
      </c>
      <c r="E51" s="244" t="s">
        <v>3036</v>
      </c>
      <c r="F51" s="88"/>
      <c r="G51" s="129" t="s">
        <v>2997</v>
      </c>
      <c r="H51" s="87" t="s">
        <v>1427</v>
      </c>
      <c r="I51" s="87" t="s">
        <v>258</v>
      </c>
      <c r="J51" s="87" t="s">
        <v>1136</v>
      </c>
      <c r="K51" s="104">
        <v>41059</v>
      </c>
      <c r="L51" s="104">
        <v>41065</v>
      </c>
      <c r="M51" s="104">
        <v>41429</v>
      </c>
      <c r="N51" s="104"/>
      <c r="O51" s="206"/>
      <c r="P51" s="319">
        <v>10000</v>
      </c>
      <c r="Q51" s="194" t="s">
        <v>321</v>
      </c>
      <c r="R51" s="161" t="s">
        <v>109</v>
      </c>
      <c r="S51" s="88"/>
      <c r="T51" s="88"/>
      <c r="U51" s="88"/>
      <c r="V51" s="88"/>
      <c r="W51" s="88"/>
      <c r="X51" s="88"/>
      <c r="Y51" s="194" t="s">
        <v>624</v>
      </c>
      <c r="Z51" s="88" t="s">
        <v>1520</v>
      </c>
      <c r="AA51" s="194" t="s">
        <v>1521</v>
      </c>
      <c r="AB51" s="194" t="s">
        <v>1522</v>
      </c>
      <c r="AC51" s="194" t="s">
        <v>1523</v>
      </c>
      <c r="AD51" s="194" t="s">
        <v>1890</v>
      </c>
      <c r="AE51" s="194" t="s">
        <v>1524</v>
      </c>
      <c r="AF51" s="213" t="s">
        <v>1525</v>
      </c>
      <c r="AG51" s="194" t="s">
        <v>1766</v>
      </c>
      <c r="AH51" s="194" t="s">
        <v>1898</v>
      </c>
      <c r="AI51" s="194" t="s">
        <v>1899</v>
      </c>
      <c r="AJ51" s="194" t="s">
        <v>1769</v>
      </c>
      <c r="AK51" s="88" t="s">
        <v>1521</v>
      </c>
      <c r="AL51" s="88" t="s">
        <v>1522</v>
      </c>
      <c r="AM51" s="88" t="s">
        <v>1523</v>
      </c>
      <c r="AN51" s="226"/>
      <c r="AO51" s="88" t="s">
        <v>1526</v>
      </c>
      <c r="AP51" s="213" t="s">
        <v>1525</v>
      </c>
      <c r="AQ51" s="88" t="s">
        <v>1527</v>
      </c>
      <c r="AR51" s="88" t="s">
        <v>1528</v>
      </c>
      <c r="AS51" s="88" t="s">
        <v>1529</v>
      </c>
      <c r="AT51" s="88" t="s">
        <v>1530</v>
      </c>
      <c r="AU51" s="88" t="s">
        <v>460</v>
      </c>
      <c r="AV51" s="88" t="s">
        <v>1531</v>
      </c>
      <c r="AW51" s="88" t="s">
        <v>2376</v>
      </c>
      <c r="AX51" s="129">
        <v>0</v>
      </c>
      <c r="AY51" s="129">
        <v>16</v>
      </c>
      <c r="AZ51" s="88" t="s">
        <v>1532</v>
      </c>
      <c r="BA51" s="319">
        <v>2400</v>
      </c>
      <c r="BB51" s="91" t="s">
        <v>2381</v>
      </c>
      <c r="BC51" s="128" t="s">
        <v>2106</v>
      </c>
      <c r="BD51" s="128"/>
      <c r="BE51" s="128" t="s">
        <v>2106</v>
      </c>
      <c r="BF51" s="128">
        <v>0</v>
      </c>
      <c r="BG51" s="128">
        <v>10</v>
      </c>
      <c r="BH51" s="91" t="s">
        <v>1533</v>
      </c>
      <c r="BI51" s="241">
        <v>100</v>
      </c>
      <c r="BJ51" s="91" t="s">
        <v>2381</v>
      </c>
      <c r="BK51" s="128" t="s">
        <v>2047</v>
      </c>
      <c r="BL51" s="128"/>
      <c r="BM51" s="128" t="s">
        <v>2047</v>
      </c>
      <c r="BN51" s="128">
        <v>0</v>
      </c>
      <c r="BO51" s="128">
        <v>30</v>
      </c>
      <c r="BP51" s="128" t="s">
        <v>3037</v>
      </c>
      <c r="BQ51" s="128">
        <v>3000</v>
      </c>
      <c r="BR51" s="128" t="s">
        <v>2381</v>
      </c>
      <c r="BS51" s="128"/>
      <c r="BT51" s="128" t="s">
        <v>2047</v>
      </c>
      <c r="BU51" s="128"/>
      <c r="BV51" s="128" t="s">
        <v>2106</v>
      </c>
      <c r="BW51" s="129"/>
      <c r="BX51" s="129"/>
      <c r="BY51" s="129"/>
      <c r="BZ51" s="129"/>
      <c r="CA51" s="88"/>
      <c r="CB51" s="88"/>
      <c r="CC51" s="88"/>
      <c r="CD51" s="87"/>
      <c r="CE51" s="87"/>
      <c r="CF51" s="224"/>
      <c r="CG51" s="204">
        <f t="shared" si="2"/>
        <v>-2.1666666666666665</v>
      </c>
      <c r="CH51" s="88"/>
    </row>
    <row r="52" spans="1:86" s="70" customFormat="1" ht="30" customHeight="1">
      <c r="A52" s="231" t="s">
        <v>1518</v>
      </c>
      <c r="B52" s="88"/>
      <c r="C52" s="88" t="s">
        <v>690</v>
      </c>
      <c r="D52" s="88" t="s">
        <v>2507</v>
      </c>
      <c r="E52" s="244" t="s">
        <v>3035</v>
      </c>
      <c r="F52" s="88"/>
      <c r="G52" s="116" t="s">
        <v>2704</v>
      </c>
      <c r="H52" s="87" t="s">
        <v>1427</v>
      </c>
      <c r="I52" s="87" t="s">
        <v>258</v>
      </c>
      <c r="J52" s="87" t="s">
        <v>1136</v>
      </c>
      <c r="K52" s="104">
        <v>41123</v>
      </c>
      <c r="L52" s="104">
        <v>41133</v>
      </c>
      <c r="M52" s="104">
        <v>41497</v>
      </c>
      <c r="N52" s="129"/>
      <c r="O52" s="206"/>
      <c r="P52" s="319">
        <v>11700</v>
      </c>
      <c r="Q52" s="194" t="s">
        <v>961</v>
      </c>
      <c r="R52" s="161" t="s">
        <v>425</v>
      </c>
      <c r="S52" s="88"/>
      <c r="T52" s="88" t="s">
        <v>166</v>
      </c>
      <c r="U52" s="88" t="s">
        <v>1794</v>
      </c>
      <c r="V52" s="88" t="s">
        <v>691</v>
      </c>
      <c r="W52" s="88" t="s">
        <v>692</v>
      </c>
      <c r="X52" s="88" t="s">
        <v>693</v>
      </c>
      <c r="Y52" s="161" t="s">
        <v>165</v>
      </c>
      <c r="Z52" s="88" t="s">
        <v>694</v>
      </c>
      <c r="AA52" s="194" t="s">
        <v>1521</v>
      </c>
      <c r="AB52" s="194" t="s">
        <v>1522</v>
      </c>
      <c r="AC52" s="194" t="s">
        <v>1523</v>
      </c>
      <c r="AD52" s="194" t="s">
        <v>1890</v>
      </c>
      <c r="AE52" s="194" t="s">
        <v>1524</v>
      </c>
      <c r="AF52" s="213" t="s">
        <v>1525</v>
      </c>
      <c r="AG52" s="194" t="s">
        <v>1766</v>
      </c>
      <c r="AH52" s="194" t="s">
        <v>1767</v>
      </c>
      <c r="AI52" s="194" t="s">
        <v>1768</v>
      </c>
      <c r="AJ52" s="194" t="s">
        <v>1769</v>
      </c>
      <c r="AK52" s="88" t="s">
        <v>695</v>
      </c>
      <c r="AL52" s="88" t="s">
        <v>696</v>
      </c>
      <c r="AM52" s="88" t="s">
        <v>697</v>
      </c>
      <c r="AN52" s="226"/>
      <c r="AO52" s="88" t="s">
        <v>1524</v>
      </c>
      <c r="AP52" s="88" t="s">
        <v>698</v>
      </c>
      <c r="AQ52" s="88" t="s">
        <v>1527</v>
      </c>
      <c r="AR52" s="88" t="s">
        <v>1528</v>
      </c>
      <c r="AS52" s="88" t="s">
        <v>1529</v>
      </c>
      <c r="AT52" s="88" t="s">
        <v>1530</v>
      </c>
      <c r="AU52" s="88" t="s">
        <v>460</v>
      </c>
      <c r="AV52" s="88" t="s">
        <v>1531</v>
      </c>
      <c r="AW52" s="88" t="s">
        <v>2376</v>
      </c>
      <c r="AX52" s="129">
        <v>0</v>
      </c>
      <c r="AY52" s="129">
        <v>16</v>
      </c>
      <c r="AZ52" s="88" t="s">
        <v>699</v>
      </c>
      <c r="BA52" s="319">
        <v>2400</v>
      </c>
      <c r="BB52" s="91" t="s">
        <v>2381</v>
      </c>
      <c r="BC52" s="128" t="s">
        <v>2106</v>
      </c>
      <c r="BD52" s="128"/>
      <c r="BE52" s="128" t="s">
        <v>2106</v>
      </c>
      <c r="BF52" s="128">
        <v>0</v>
      </c>
      <c r="BG52" s="128">
        <v>10</v>
      </c>
      <c r="BH52" s="91" t="s">
        <v>1533</v>
      </c>
      <c r="BI52" s="241">
        <v>100</v>
      </c>
      <c r="BJ52" s="91" t="s">
        <v>2381</v>
      </c>
      <c r="BK52" s="128" t="s">
        <v>2047</v>
      </c>
      <c r="BL52" s="128"/>
      <c r="BM52" s="128" t="s">
        <v>2047</v>
      </c>
      <c r="BN52" s="128">
        <v>0</v>
      </c>
      <c r="BO52" s="128">
        <v>30</v>
      </c>
      <c r="BP52" s="128" t="s">
        <v>3037</v>
      </c>
      <c r="BQ52" s="128">
        <v>3000</v>
      </c>
      <c r="BR52" s="128" t="s">
        <v>2381</v>
      </c>
      <c r="BS52" s="128"/>
      <c r="BT52" s="128" t="s">
        <v>2047</v>
      </c>
      <c r="BU52" s="128"/>
      <c r="BV52" s="128" t="s">
        <v>2106</v>
      </c>
      <c r="BW52" s="129"/>
      <c r="BX52" s="129"/>
      <c r="BY52" s="129"/>
      <c r="BZ52" s="129"/>
      <c r="CA52" s="88"/>
      <c r="CB52" s="88"/>
      <c r="CC52" s="88"/>
      <c r="CD52" s="88"/>
      <c r="CE52" s="88"/>
      <c r="CF52" s="208"/>
      <c r="CG52" s="204">
        <f t="shared" si="2"/>
        <v>-4.433333333333334</v>
      </c>
      <c r="CH52" s="88"/>
    </row>
    <row r="53" spans="1:85" s="88" customFormat="1" ht="30" customHeight="1">
      <c r="A53" s="231" t="s">
        <v>1986</v>
      </c>
      <c r="B53" s="87"/>
      <c r="C53" s="88" t="s">
        <v>1985</v>
      </c>
      <c r="D53" s="88" t="s">
        <v>1451</v>
      </c>
      <c r="G53" s="116" t="s">
        <v>2704</v>
      </c>
      <c r="H53" s="87" t="s">
        <v>1427</v>
      </c>
      <c r="I53" s="87" t="s">
        <v>258</v>
      </c>
      <c r="J53" s="87" t="s">
        <v>1136</v>
      </c>
      <c r="K53" s="104">
        <v>41106</v>
      </c>
      <c r="L53" s="104">
        <v>41047</v>
      </c>
      <c r="M53" s="104">
        <v>41412</v>
      </c>
      <c r="N53" s="129"/>
      <c r="O53" s="206"/>
      <c r="P53" s="319">
        <v>55000</v>
      </c>
      <c r="Q53" s="194" t="s">
        <v>2649</v>
      </c>
      <c r="R53" s="161" t="s">
        <v>0</v>
      </c>
      <c r="S53" s="225"/>
      <c r="U53" s="211"/>
      <c r="V53" s="88" t="s">
        <v>2650</v>
      </c>
      <c r="W53" s="88" t="s">
        <v>2651</v>
      </c>
      <c r="Y53" s="161" t="s">
        <v>165</v>
      </c>
      <c r="Z53" s="87" t="s">
        <v>165</v>
      </c>
      <c r="AA53" s="194" t="s">
        <v>2652</v>
      </c>
      <c r="AB53" s="194" t="s">
        <v>2653</v>
      </c>
      <c r="AC53" s="149" t="s">
        <v>2654</v>
      </c>
      <c r="AD53" s="149" t="s">
        <v>2655</v>
      </c>
      <c r="AE53" s="194" t="s">
        <v>2656</v>
      </c>
      <c r="AF53" s="88" t="s">
        <v>2657</v>
      </c>
      <c r="AG53" s="194" t="s">
        <v>1987</v>
      </c>
      <c r="AH53" s="194" t="s">
        <v>1988</v>
      </c>
      <c r="AI53" s="194" t="s">
        <v>667</v>
      </c>
      <c r="AJ53" s="194" t="s">
        <v>2209</v>
      </c>
      <c r="AK53" s="88" t="s">
        <v>2652</v>
      </c>
      <c r="AL53" s="88" t="s">
        <v>2653</v>
      </c>
      <c r="AM53" s="226" t="s">
        <v>2654</v>
      </c>
      <c r="AN53" s="226" t="s">
        <v>2655</v>
      </c>
      <c r="AO53" s="88" t="s">
        <v>2656</v>
      </c>
      <c r="AP53" s="88" t="s">
        <v>2657</v>
      </c>
      <c r="AQ53" s="88" t="s">
        <v>1987</v>
      </c>
      <c r="AR53" s="88" t="s">
        <v>1988</v>
      </c>
      <c r="AS53" s="88" t="s">
        <v>667</v>
      </c>
      <c r="AT53" s="88" t="s">
        <v>625</v>
      </c>
      <c r="AU53" s="88" t="s">
        <v>2373</v>
      </c>
      <c r="AV53" s="88" t="s">
        <v>2209</v>
      </c>
      <c r="AW53" s="88" t="s">
        <v>1705</v>
      </c>
      <c r="AX53" s="129">
        <v>0</v>
      </c>
      <c r="AY53" s="129">
        <v>10</v>
      </c>
      <c r="AZ53" s="88" t="s">
        <v>2658</v>
      </c>
      <c r="BA53" s="220">
        <v>183</v>
      </c>
      <c r="BB53" s="194" t="s">
        <v>343</v>
      </c>
      <c r="BC53" s="129"/>
      <c r="BD53" s="129"/>
      <c r="BE53" s="129"/>
      <c r="BF53" s="129"/>
      <c r="BG53" s="129"/>
      <c r="BH53" s="194"/>
      <c r="BJ53" s="194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04"/>
      <c r="CF53" s="208"/>
      <c r="CG53" s="204">
        <f t="shared" si="2"/>
        <v>-1.6</v>
      </c>
    </row>
    <row r="54" spans="1:86" s="70" customFormat="1" ht="30" customHeight="1">
      <c r="A54" s="205" t="s">
        <v>1236</v>
      </c>
      <c r="B54" s="87"/>
      <c r="C54" s="88" t="s">
        <v>1237</v>
      </c>
      <c r="D54" s="88" t="s">
        <v>2507</v>
      </c>
      <c r="E54" s="88"/>
      <c r="F54" s="88"/>
      <c r="G54" s="116" t="s">
        <v>2704</v>
      </c>
      <c r="H54" s="87" t="s">
        <v>1427</v>
      </c>
      <c r="I54" s="87" t="s">
        <v>1217</v>
      </c>
      <c r="J54" s="88" t="s">
        <v>938</v>
      </c>
      <c r="K54" s="104">
        <v>41171</v>
      </c>
      <c r="L54" s="104">
        <v>41153</v>
      </c>
      <c r="M54" s="104">
        <v>41517</v>
      </c>
      <c r="N54" s="129"/>
      <c r="O54" s="206"/>
      <c r="P54" s="319">
        <v>15000</v>
      </c>
      <c r="Q54" s="194" t="s">
        <v>1238</v>
      </c>
      <c r="R54" s="194" t="s">
        <v>109</v>
      </c>
      <c r="S54" s="88"/>
      <c r="T54" s="88"/>
      <c r="U54" s="88"/>
      <c r="V54" s="88" t="s">
        <v>1239</v>
      </c>
      <c r="W54" s="88" t="s">
        <v>1240</v>
      </c>
      <c r="X54" s="88"/>
      <c r="Y54" s="194" t="s">
        <v>624</v>
      </c>
      <c r="Z54" s="88" t="s">
        <v>1907</v>
      </c>
      <c r="AA54" s="194" t="s">
        <v>1246</v>
      </c>
      <c r="AB54" s="194" t="s">
        <v>1901</v>
      </c>
      <c r="AC54" s="194" t="s">
        <v>2972</v>
      </c>
      <c r="AD54" s="149"/>
      <c r="AE54" s="149" t="s">
        <v>1241</v>
      </c>
      <c r="AF54" s="213" t="s">
        <v>1248</v>
      </c>
      <c r="AG54" s="194" t="s">
        <v>1242</v>
      </c>
      <c r="AH54" s="194" t="s">
        <v>1243</v>
      </c>
      <c r="AI54" s="194" t="s">
        <v>1244</v>
      </c>
      <c r="AJ54" s="194" t="s">
        <v>1245</v>
      </c>
      <c r="AK54" s="88" t="s">
        <v>1246</v>
      </c>
      <c r="AL54" s="88" t="s">
        <v>1901</v>
      </c>
      <c r="AM54" s="88" t="s">
        <v>1247</v>
      </c>
      <c r="AN54" s="226"/>
      <c r="AO54" s="88" t="s">
        <v>1241</v>
      </c>
      <c r="AP54" s="213" t="s">
        <v>1248</v>
      </c>
      <c r="AQ54" s="88" t="s">
        <v>1249</v>
      </c>
      <c r="AR54" s="88" t="s">
        <v>1250</v>
      </c>
      <c r="AS54" s="88" t="s">
        <v>1251</v>
      </c>
      <c r="AT54" s="88"/>
      <c r="AU54" s="88" t="s">
        <v>676</v>
      </c>
      <c r="AV54" s="88" t="s">
        <v>1252</v>
      </c>
      <c r="AW54" s="88"/>
      <c r="AX54" s="129">
        <v>0</v>
      </c>
      <c r="AY54" s="129">
        <v>40</v>
      </c>
      <c r="AZ54" s="88" t="s">
        <v>1253</v>
      </c>
      <c r="BA54" s="319">
        <v>12000</v>
      </c>
      <c r="BB54" s="194" t="s">
        <v>2381</v>
      </c>
      <c r="BC54" s="129" t="s">
        <v>2047</v>
      </c>
      <c r="BD54" s="129"/>
      <c r="BE54" s="129"/>
      <c r="BF54" s="129"/>
      <c r="BG54" s="129"/>
      <c r="BH54" s="194"/>
      <c r="BI54" s="241"/>
      <c r="BJ54" s="194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88"/>
      <c r="CB54" s="88"/>
      <c r="CC54" s="88"/>
      <c r="CD54" s="88"/>
      <c r="CE54" s="88"/>
      <c r="CF54" s="208"/>
      <c r="CG54" s="204">
        <f t="shared" si="2"/>
        <v>-5.1</v>
      </c>
      <c r="CH54" s="88"/>
    </row>
    <row r="55" spans="1:86" s="70" customFormat="1" ht="30" customHeight="1">
      <c r="A55" s="231" t="s">
        <v>2659</v>
      </c>
      <c r="B55" s="88" t="s">
        <v>706</v>
      </c>
      <c r="C55" s="88" t="s">
        <v>1039</v>
      </c>
      <c r="D55" s="88" t="s">
        <v>1498</v>
      </c>
      <c r="E55" s="244" t="s">
        <v>3035</v>
      </c>
      <c r="F55" s="88"/>
      <c r="G55" s="116" t="s">
        <v>2704</v>
      </c>
      <c r="H55" s="87" t="s">
        <v>1427</v>
      </c>
      <c r="I55" s="87" t="s">
        <v>258</v>
      </c>
      <c r="J55" s="87" t="s">
        <v>1136</v>
      </c>
      <c r="K55" s="103">
        <v>41099</v>
      </c>
      <c r="L55" s="104">
        <v>41091</v>
      </c>
      <c r="M55" s="104">
        <v>41455</v>
      </c>
      <c r="N55" s="104"/>
      <c r="O55" s="206"/>
      <c r="P55" s="319">
        <v>30000</v>
      </c>
      <c r="Q55" s="194" t="s">
        <v>1642</v>
      </c>
      <c r="R55" s="194" t="s">
        <v>109</v>
      </c>
      <c r="S55" s="88"/>
      <c r="T55" s="88"/>
      <c r="U55" s="88"/>
      <c r="V55" s="88" t="s">
        <v>2323</v>
      </c>
      <c r="W55" s="88" t="s">
        <v>2324</v>
      </c>
      <c r="X55" s="88"/>
      <c r="Y55" s="194" t="s">
        <v>624</v>
      </c>
      <c r="Z55" s="88" t="s">
        <v>345</v>
      </c>
      <c r="AA55" s="194" t="s">
        <v>607</v>
      </c>
      <c r="AB55" s="194" t="s">
        <v>2660</v>
      </c>
      <c r="AC55" s="149" t="s">
        <v>2661</v>
      </c>
      <c r="AD55" s="149" t="s">
        <v>2662</v>
      </c>
      <c r="AE55" s="194"/>
      <c r="AF55" s="213" t="s">
        <v>2663</v>
      </c>
      <c r="AG55" s="194" t="s">
        <v>572</v>
      </c>
      <c r="AH55" s="194" t="s">
        <v>573</v>
      </c>
      <c r="AI55" s="194" t="s">
        <v>574</v>
      </c>
      <c r="AJ55" s="194" t="s">
        <v>575</v>
      </c>
      <c r="AK55" s="88" t="s">
        <v>1105</v>
      </c>
      <c r="AL55" s="88" t="s">
        <v>792</v>
      </c>
      <c r="AM55" s="88" t="s">
        <v>793</v>
      </c>
      <c r="AN55" s="88"/>
      <c r="AO55" s="88"/>
      <c r="AP55" s="88" t="s">
        <v>794</v>
      </c>
      <c r="AQ55" s="88" t="s">
        <v>1040</v>
      </c>
      <c r="AR55" s="88" t="s">
        <v>1041</v>
      </c>
      <c r="AS55" s="88" t="s">
        <v>1042</v>
      </c>
      <c r="AT55" s="88" t="s">
        <v>150</v>
      </c>
      <c r="AU55" s="88" t="s">
        <v>2373</v>
      </c>
      <c r="AV55" s="88" t="s">
        <v>1043</v>
      </c>
      <c r="AW55" s="88"/>
      <c r="AX55" s="129">
        <v>0</v>
      </c>
      <c r="AY55" s="129">
        <v>10</v>
      </c>
      <c r="AZ55" s="108" t="s">
        <v>2554</v>
      </c>
      <c r="BA55" s="319">
        <v>5000</v>
      </c>
      <c r="BB55" s="194" t="s">
        <v>1609</v>
      </c>
      <c r="BC55" s="129"/>
      <c r="BD55" s="129"/>
      <c r="BE55" s="129"/>
      <c r="BF55" s="129">
        <v>0</v>
      </c>
      <c r="BG55" s="129">
        <v>40</v>
      </c>
      <c r="BH55" s="194" t="s">
        <v>257</v>
      </c>
      <c r="BI55" s="241">
        <v>10000</v>
      </c>
      <c r="BJ55" s="194" t="s">
        <v>1609</v>
      </c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88"/>
      <c r="CB55" s="88"/>
      <c r="CC55" s="88"/>
      <c r="CD55" s="88"/>
      <c r="CE55" s="88"/>
      <c r="CF55" s="208"/>
      <c r="CG55" s="204">
        <f t="shared" si="2"/>
        <v>-3.033333333333333</v>
      </c>
      <c r="CH55" s="88"/>
    </row>
    <row r="56" spans="1:118" s="88" customFormat="1" ht="30" customHeight="1">
      <c r="A56" s="205" t="s">
        <v>2904</v>
      </c>
      <c r="B56" s="87" t="s">
        <v>705</v>
      </c>
      <c r="C56" s="87" t="s">
        <v>629</v>
      </c>
      <c r="D56" s="87" t="s">
        <v>1451</v>
      </c>
      <c r="E56" s="87"/>
      <c r="F56" s="87"/>
      <c r="G56" s="116" t="s">
        <v>2704</v>
      </c>
      <c r="H56" s="87" t="s">
        <v>1427</v>
      </c>
      <c r="I56" s="87" t="s">
        <v>258</v>
      </c>
      <c r="J56" s="87" t="s">
        <v>1136</v>
      </c>
      <c r="K56" s="112">
        <v>41246</v>
      </c>
      <c r="L56" s="112">
        <v>41252</v>
      </c>
      <c r="M56" s="112">
        <v>41617</v>
      </c>
      <c r="N56" s="116"/>
      <c r="O56" s="206"/>
      <c r="P56" s="319">
        <v>10000</v>
      </c>
      <c r="Q56" s="90" t="s">
        <v>2899</v>
      </c>
      <c r="R56" s="161" t="s">
        <v>425</v>
      </c>
      <c r="S56" s="87"/>
      <c r="T56" s="87"/>
      <c r="V56" s="87" t="s">
        <v>1933</v>
      </c>
      <c r="W56" s="88" t="s">
        <v>1934</v>
      </c>
      <c r="X56" s="87"/>
      <c r="Y56" s="194" t="s">
        <v>624</v>
      </c>
      <c r="Z56" s="87" t="s">
        <v>345</v>
      </c>
      <c r="AA56" s="90" t="s">
        <v>277</v>
      </c>
      <c r="AB56" s="90" t="s">
        <v>2900</v>
      </c>
      <c r="AC56" s="216" t="s">
        <v>2435</v>
      </c>
      <c r="AD56" s="216" t="s">
        <v>2901</v>
      </c>
      <c r="AE56" s="90" t="s">
        <v>2902</v>
      </c>
      <c r="AF56" s="209" t="s">
        <v>2903</v>
      </c>
      <c r="AG56" s="161"/>
      <c r="AH56" s="161"/>
      <c r="AI56" s="161"/>
      <c r="AJ56" s="161"/>
      <c r="AK56" s="114" t="s">
        <v>1965</v>
      </c>
      <c r="AL56" s="114" t="s">
        <v>2436</v>
      </c>
      <c r="AM56" s="114" t="s">
        <v>2435</v>
      </c>
      <c r="AN56" s="235"/>
      <c r="AO56" s="235"/>
      <c r="AP56" s="209" t="s">
        <v>2905</v>
      </c>
      <c r="AQ56" s="114" t="s">
        <v>2906</v>
      </c>
      <c r="AR56" s="87" t="s">
        <v>371</v>
      </c>
      <c r="AS56" s="87" t="s">
        <v>398</v>
      </c>
      <c r="AT56" s="87" t="s">
        <v>686</v>
      </c>
      <c r="AU56" s="87" t="s">
        <v>460</v>
      </c>
      <c r="AV56" s="87" t="s">
        <v>373</v>
      </c>
      <c r="AW56" s="87" t="s">
        <v>1697</v>
      </c>
      <c r="AX56" s="116">
        <v>0</v>
      </c>
      <c r="AY56" s="116">
        <v>20</v>
      </c>
      <c r="AZ56" s="87" t="s">
        <v>2349</v>
      </c>
      <c r="BA56" s="207">
        <v>8000</v>
      </c>
      <c r="BB56" s="161" t="s">
        <v>343</v>
      </c>
      <c r="BC56" s="116"/>
      <c r="BD56" s="116"/>
      <c r="BE56" s="116"/>
      <c r="BF56" s="116"/>
      <c r="BG56" s="116"/>
      <c r="BH56" s="161"/>
      <c r="BI56" s="87"/>
      <c r="BJ56" s="161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87"/>
      <c r="CB56" s="87"/>
      <c r="CC56" s="87"/>
      <c r="CD56" s="87"/>
      <c r="CE56" s="87"/>
      <c r="CF56" s="224"/>
      <c r="CG56" s="204">
        <f t="shared" si="2"/>
        <v>-8.433333333333334</v>
      </c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</row>
    <row r="57" spans="1:86" s="70" customFormat="1" ht="30" customHeight="1">
      <c r="A57" s="326" t="s">
        <v>701</v>
      </c>
      <c r="B57" s="258" t="s">
        <v>700</v>
      </c>
      <c r="C57" s="258" t="s">
        <v>1808</v>
      </c>
      <c r="D57" s="88" t="s">
        <v>1498</v>
      </c>
      <c r="E57" s="88"/>
      <c r="F57" s="88"/>
      <c r="G57" s="116" t="s">
        <v>2704</v>
      </c>
      <c r="H57" s="87" t="s">
        <v>1427</v>
      </c>
      <c r="I57" s="87" t="s">
        <v>1217</v>
      </c>
      <c r="J57" s="88" t="s">
        <v>938</v>
      </c>
      <c r="K57" s="104">
        <v>41114</v>
      </c>
      <c r="L57" s="104">
        <v>41091</v>
      </c>
      <c r="M57" s="104">
        <v>41455</v>
      </c>
      <c r="N57" s="104"/>
      <c r="O57" s="206"/>
      <c r="P57" s="269">
        <v>14000</v>
      </c>
      <c r="Q57" s="194" t="s">
        <v>344</v>
      </c>
      <c r="R57" s="194" t="s">
        <v>109</v>
      </c>
      <c r="S57" s="88"/>
      <c r="T57" s="88"/>
      <c r="U57" s="88"/>
      <c r="V57" s="88"/>
      <c r="W57" s="88" t="s">
        <v>1809</v>
      </c>
      <c r="X57" s="88"/>
      <c r="Y57" s="194" t="s">
        <v>624</v>
      </c>
      <c r="Z57" s="88" t="s">
        <v>345</v>
      </c>
      <c r="AA57" s="194" t="s">
        <v>1810</v>
      </c>
      <c r="AB57" s="194" t="s">
        <v>1811</v>
      </c>
      <c r="AC57" s="194" t="s">
        <v>1812</v>
      </c>
      <c r="AD57" s="149"/>
      <c r="AE57" s="194" t="s">
        <v>1813</v>
      </c>
      <c r="AF57" s="88" t="s">
        <v>1814</v>
      </c>
      <c r="AG57" s="194"/>
      <c r="AH57" s="194"/>
      <c r="AI57" s="194"/>
      <c r="AJ57" s="194"/>
      <c r="AK57" s="88" t="s">
        <v>1850</v>
      </c>
      <c r="AL57" s="88" t="s">
        <v>1811</v>
      </c>
      <c r="AM57" s="88" t="s">
        <v>1812</v>
      </c>
      <c r="AN57" s="226"/>
      <c r="AO57" s="88" t="s">
        <v>1813</v>
      </c>
      <c r="AP57" s="88" t="s">
        <v>1814</v>
      </c>
      <c r="AQ57" s="88" t="s">
        <v>1851</v>
      </c>
      <c r="AR57" s="88"/>
      <c r="AS57" s="88" t="s">
        <v>1852</v>
      </c>
      <c r="AT57" s="88" t="s">
        <v>1853</v>
      </c>
      <c r="AU57" s="88" t="s">
        <v>676</v>
      </c>
      <c r="AV57" s="88" t="s">
        <v>1854</v>
      </c>
      <c r="AW57" s="88" t="s">
        <v>676</v>
      </c>
      <c r="AX57" s="129">
        <v>0</v>
      </c>
      <c r="AY57" s="129">
        <v>20</v>
      </c>
      <c r="AZ57" s="88"/>
      <c r="BA57" s="319">
        <v>8000</v>
      </c>
      <c r="BB57" s="194" t="s">
        <v>343</v>
      </c>
      <c r="BC57" s="129"/>
      <c r="BD57" s="129"/>
      <c r="BE57" s="129"/>
      <c r="BF57" s="129"/>
      <c r="BG57" s="129"/>
      <c r="BH57" s="194"/>
      <c r="BI57" s="241"/>
      <c r="BJ57" s="194"/>
      <c r="BK57" s="129"/>
      <c r="BL57" s="129"/>
      <c r="BM57" s="129"/>
      <c r="BN57" s="129">
        <v>20</v>
      </c>
      <c r="BO57" s="129">
        <v>40</v>
      </c>
      <c r="BP57" s="129" t="s">
        <v>1855</v>
      </c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88"/>
      <c r="CB57" s="88"/>
      <c r="CC57" s="88"/>
      <c r="CD57" s="87"/>
      <c r="CE57" s="87"/>
      <c r="CF57" s="224"/>
      <c r="CG57" s="204">
        <f t="shared" si="2"/>
        <v>-3.033333333333333</v>
      </c>
      <c r="CH57" s="88"/>
    </row>
    <row r="58" spans="1:118" s="109" customFormat="1" ht="30" customHeight="1">
      <c r="A58" s="326" t="s">
        <v>701</v>
      </c>
      <c r="B58" s="258" t="s">
        <v>2538</v>
      </c>
      <c r="C58" s="258" t="s">
        <v>2536</v>
      </c>
      <c r="D58" s="88" t="s">
        <v>2507</v>
      </c>
      <c r="E58" s="258" t="s">
        <v>3050</v>
      </c>
      <c r="F58" s="88"/>
      <c r="G58" s="116" t="s">
        <v>2704</v>
      </c>
      <c r="H58" s="87" t="s">
        <v>1427</v>
      </c>
      <c r="I58" s="87" t="s">
        <v>1217</v>
      </c>
      <c r="J58" s="88" t="s">
        <v>938</v>
      </c>
      <c r="K58" s="104">
        <v>41151</v>
      </c>
      <c r="L58" s="104">
        <v>41110</v>
      </c>
      <c r="M58" s="104">
        <v>41474</v>
      </c>
      <c r="N58" s="129"/>
      <c r="O58" s="206"/>
      <c r="P58" s="319">
        <v>6000</v>
      </c>
      <c r="Q58" s="194" t="s">
        <v>321</v>
      </c>
      <c r="R58" s="161" t="s">
        <v>1910</v>
      </c>
      <c r="S58" s="88"/>
      <c r="T58" s="88"/>
      <c r="U58" s="88"/>
      <c r="V58" s="88"/>
      <c r="W58" s="88" t="s">
        <v>2537</v>
      </c>
      <c r="X58" s="88"/>
      <c r="Y58" s="194" t="s">
        <v>624</v>
      </c>
      <c r="Z58" s="88" t="s">
        <v>345</v>
      </c>
      <c r="AA58" s="194" t="s">
        <v>1810</v>
      </c>
      <c r="AB58" s="194" t="s">
        <v>1811</v>
      </c>
      <c r="AC58" s="194" t="s">
        <v>1812</v>
      </c>
      <c r="AD58" s="149"/>
      <c r="AE58" s="194" t="s">
        <v>1813</v>
      </c>
      <c r="AF58" s="213" t="s">
        <v>1814</v>
      </c>
      <c r="AG58" s="194" t="s">
        <v>1851</v>
      </c>
      <c r="AH58" s="194"/>
      <c r="AI58" s="194" t="s">
        <v>1852</v>
      </c>
      <c r="AJ58" s="194" t="s">
        <v>1854</v>
      </c>
      <c r="AK58" s="88" t="s">
        <v>1850</v>
      </c>
      <c r="AL58" s="88" t="s">
        <v>1811</v>
      </c>
      <c r="AM58" s="88" t="s">
        <v>1812</v>
      </c>
      <c r="AN58" s="226"/>
      <c r="AO58" s="88" t="s">
        <v>1813</v>
      </c>
      <c r="AP58" s="213" t="s">
        <v>1814</v>
      </c>
      <c r="AQ58" s="88" t="s">
        <v>2538</v>
      </c>
      <c r="AR58" s="88"/>
      <c r="AS58" s="88" t="s">
        <v>2539</v>
      </c>
      <c r="AT58" s="88" t="s">
        <v>1003</v>
      </c>
      <c r="AU58" s="88" t="s">
        <v>676</v>
      </c>
      <c r="AV58" s="88" t="s">
        <v>2540</v>
      </c>
      <c r="AW58" s="88" t="s">
        <v>676</v>
      </c>
      <c r="AX58" s="129">
        <v>0</v>
      </c>
      <c r="AY58" s="129">
        <v>20</v>
      </c>
      <c r="AZ58" s="88" t="s">
        <v>1889</v>
      </c>
      <c r="BA58" s="269">
        <v>3000</v>
      </c>
      <c r="BB58" s="194" t="s">
        <v>2381</v>
      </c>
      <c r="BC58" s="129"/>
      <c r="BD58" s="129"/>
      <c r="BE58" s="129"/>
      <c r="BF58" s="129"/>
      <c r="BG58" s="129"/>
      <c r="BH58" s="194"/>
      <c r="BI58" s="241"/>
      <c r="BJ58" s="194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88"/>
      <c r="CB58" s="88"/>
      <c r="CC58" s="88"/>
      <c r="CD58" s="88"/>
      <c r="CE58" s="88"/>
      <c r="CF58" s="208"/>
      <c r="CG58" s="204">
        <f t="shared" si="2"/>
        <v>-3.6666666666666665</v>
      </c>
      <c r="CH58" s="88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</row>
    <row r="59" spans="1:118" s="87" customFormat="1" ht="30" customHeight="1">
      <c r="A59" s="236" t="s">
        <v>2150</v>
      </c>
      <c r="B59" s="161"/>
      <c r="C59" s="161" t="s">
        <v>2151</v>
      </c>
      <c r="D59" s="161" t="s">
        <v>1451</v>
      </c>
      <c r="E59" s="161"/>
      <c r="F59" s="161"/>
      <c r="G59" s="116" t="s">
        <v>2704</v>
      </c>
      <c r="H59" s="87" t="s">
        <v>256</v>
      </c>
      <c r="I59" s="87" t="s">
        <v>258</v>
      </c>
      <c r="J59" s="87" t="s">
        <v>1136</v>
      </c>
      <c r="K59" s="112">
        <v>41313</v>
      </c>
      <c r="L59" s="112">
        <v>41251</v>
      </c>
      <c r="M59" s="112">
        <v>41616</v>
      </c>
      <c r="N59" s="161"/>
      <c r="O59" s="206"/>
      <c r="P59" s="319">
        <v>15000</v>
      </c>
      <c r="Q59" s="161" t="s">
        <v>344</v>
      </c>
      <c r="R59" s="161" t="s">
        <v>109</v>
      </c>
      <c r="S59" s="237"/>
      <c r="T59" s="161"/>
      <c r="U59" s="161"/>
      <c r="V59" s="87" t="s">
        <v>2152</v>
      </c>
      <c r="W59" s="227" t="s">
        <v>2153</v>
      </c>
      <c r="X59" s="161"/>
      <c r="Y59" s="161" t="s">
        <v>624</v>
      </c>
      <c r="Z59" s="87" t="s">
        <v>624</v>
      </c>
      <c r="AA59" s="161" t="s">
        <v>934</v>
      </c>
      <c r="AB59" s="161" t="s">
        <v>934</v>
      </c>
      <c r="AC59" s="149" t="s">
        <v>2976</v>
      </c>
      <c r="AD59" s="161" t="s">
        <v>934</v>
      </c>
      <c r="AE59" s="161" t="s">
        <v>934</v>
      </c>
      <c r="AF59" s="87" t="s">
        <v>934</v>
      </c>
      <c r="AG59" s="161" t="s">
        <v>2154</v>
      </c>
      <c r="AH59" s="161" t="s">
        <v>2155</v>
      </c>
      <c r="AI59" s="161" t="s">
        <v>2660</v>
      </c>
      <c r="AJ59" s="161" t="s">
        <v>2156</v>
      </c>
      <c r="AK59" s="87" t="s">
        <v>934</v>
      </c>
      <c r="AL59" s="87" t="s">
        <v>934</v>
      </c>
      <c r="AM59" s="226" t="s">
        <v>2976</v>
      </c>
      <c r="AN59" s="87" t="s">
        <v>934</v>
      </c>
      <c r="AO59" s="87" t="s">
        <v>934</v>
      </c>
      <c r="AP59" s="87" t="s">
        <v>934</v>
      </c>
      <c r="AQ59" s="87" t="s">
        <v>2154</v>
      </c>
      <c r="AR59" s="87" t="s">
        <v>2155</v>
      </c>
      <c r="AS59" s="87" t="s">
        <v>2660</v>
      </c>
      <c r="AT59" s="87" t="s">
        <v>2157</v>
      </c>
      <c r="AU59" s="87" t="s">
        <v>675</v>
      </c>
      <c r="AV59" s="87" t="s">
        <v>2156</v>
      </c>
      <c r="AW59" s="87" t="s">
        <v>675</v>
      </c>
      <c r="AX59" s="116">
        <v>0</v>
      </c>
      <c r="AY59" s="116">
        <v>13</v>
      </c>
      <c r="AZ59" s="87" t="s">
        <v>2158</v>
      </c>
      <c r="BA59" s="207">
        <v>2000</v>
      </c>
      <c r="BB59" s="161" t="s">
        <v>349</v>
      </c>
      <c r="BC59" s="116"/>
      <c r="BD59" s="116"/>
      <c r="BE59" s="116"/>
      <c r="BF59" s="116">
        <v>0</v>
      </c>
      <c r="BG59" s="116">
        <v>40</v>
      </c>
      <c r="BH59" s="161"/>
      <c r="BJ59" s="161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61"/>
      <c r="CB59" s="161"/>
      <c r="CC59" s="161"/>
      <c r="CD59" s="161"/>
      <c r="CE59" s="238"/>
      <c r="CF59" s="239"/>
      <c r="CG59" s="204">
        <f t="shared" si="2"/>
        <v>-8.4</v>
      </c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</row>
    <row r="60" spans="1:86" s="109" customFormat="1" ht="30" customHeight="1">
      <c r="A60" s="231" t="s">
        <v>1133</v>
      </c>
      <c r="B60" s="88"/>
      <c r="C60" s="88" t="s">
        <v>1135</v>
      </c>
      <c r="D60" s="88" t="s">
        <v>2507</v>
      </c>
      <c r="E60" s="244"/>
      <c r="F60" s="88"/>
      <c r="G60" s="116" t="s">
        <v>2704</v>
      </c>
      <c r="H60" s="87" t="s">
        <v>1427</v>
      </c>
      <c r="I60" s="87" t="s">
        <v>1217</v>
      </c>
      <c r="J60" s="88" t="s">
        <v>938</v>
      </c>
      <c r="K60" s="112">
        <v>41295</v>
      </c>
      <c r="L60" s="112">
        <v>41258</v>
      </c>
      <c r="M60" s="112">
        <v>41622</v>
      </c>
      <c r="N60" s="129"/>
      <c r="O60" s="206"/>
      <c r="P60" s="319">
        <v>10000</v>
      </c>
      <c r="Q60" s="194" t="s">
        <v>344</v>
      </c>
      <c r="R60" s="194" t="s">
        <v>1910</v>
      </c>
      <c r="S60" s="88"/>
      <c r="T60" s="88"/>
      <c r="U60" s="88"/>
      <c r="V60" s="88"/>
      <c r="W60" s="88"/>
      <c r="X60" s="88"/>
      <c r="Y60" s="194" t="s">
        <v>624</v>
      </c>
      <c r="Z60" s="88" t="s">
        <v>345</v>
      </c>
      <c r="AA60" s="194" t="s">
        <v>865</v>
      </c>
      <c r="AB60" s="194" t="s">
        <v>866</v>
      </c>
      <c r="AC60" s="194" t="s">
        <v>867</v>
      </c>
      <c r="AD60" s="149" t="s">
        <v>868</v>
      </c>
      <c r="AE60" s="194" t="s">
        <v>867</v>
      </c>
      <c r="AF60" s="322" t="s">
        <v>2644</v>
      </c>
      <c r="AG60" s="194" t="s">
        <v>2645</v>
      </c>
      <c r="AH60" s="194"/>
      <c r="AI60" s="194" t="s">
        <v>975</v>
      </c>
      <c r="AJ60" s="194" t="s">
        <v>2646</v>
      </c>
      <c r="AK60" s="88" t="s">
        <v>865</v>
      </c>
      <c r="AL60" s="88" t="s">
        <v>866</v>
      </c>
      <c r="AM60" s="88" t="s">
        <v>867</v>
      </c>
      <c r="AN60" s="226" t="s">
        <v>868</v>
      </c>
      <c r="AO60" s="88" t="s">
        <v>867</v>
      </c>
      <c r="AP60" s="322" t="s">
        <v>2726</v>
      </c>
      <c r="AQ60" s="88" t="s">
        <v>973</v>
      </c>
      <c r="AR60" s="88" t="s">
        <v>974</v>
      </c>
      <c r="AS60" s="88" t="s">
        <v>975</v>
      </c>
      <c r="AT60" s="88"/>
      <c r="AU60" s="88" t="s">
        <v>676</v>
      </c>
      <c r="AV60" s="108" t="s">
        <v>976</v>
      </c>
      <c r="AW60" s="108"/>
      <c r="AX60" s="129">
        <v>0</v>
      </c>
      <c r="AY60" s="129">
        <v>10</v>
      </c>
      <c r="AZ60" s="88" t="s">
        <v>259</v>
      </c>
      <c r="BA60" s="319">
        <v>22000</v>
      </c>
      <c r="BB60" s="194" t="s">
        <v>2381</v>
      </c>
      <c r="BC60" s="129" t="s">
        <v>2047</v>
      </c>
      <c r="BD60" s="129"/>
      <c r="BE60" s="129"/>
      <c r="BF60" s="129"/>
      <c r="BG60" s="129"/>
      <c r="BH60" s="194"/>
      <c r="BI60" s="241"/>
      <c r="BJ60" s="194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88"/>
      <c r="CB60" s="88"/>
      <c r="CC60" s="88"/>
      <c r="CD60" s="88"/>
      <c r="CE60" s="88"/>
      <c r="CF60" s="208"/>
      <c r="CG60" s="204">
        <f t="shared" si="2"/>
        <v>-8.6</v>
      </c>
      <c r="CH60" s="87"/>
    </row>
    <row r="61" spans="1:118" s="109" customFormat="1" ht="30" customHeight="1">
      <c r="A61" s="231" t="s">
        <v>1828</v>
      </c>
      <c r="B61" s="88"/>
      <c r="C61" s="88" t="s">
        <v>1829</v>
      </c>
      <c r="D61" s="88" t="s">
        <v>2507</v>
      </c>
      <c r="E61" s="88"/>
      <c r="F61" s="88"/>
      <c r="G61" s="116" t="s">
        <v>2704</v>
      </c>
      <c r="H61" s="87" t="s">
        <v>1426</v>
      </c>
      <c r="I61" s="88" t="s">
        <v>2188</v>
      </c>
      <c r="J61" s="88" t="s">
        <v>938</v>
      </c>
      <c r="K61" s="129" t="s">
        <v>934</v>
      </c>
      <c r="L61" s="129" t="s">
        <v>934</v>
      </c>
      <c r="M61" s="129" t="s">
        <v>934</v>
      </c>
      <c r="N61" s="88"/>
      <c r="O61" s="206"/>
      <c r="P61" s="319">
        <v>8000</v>
      </c>
      <c r="Q61" s="194" t="s">
        <v>1830</v>
      </c>
      <c r="R61" s="323" t="s">
        <v>1910</v>
      </c>
      <c r="S61" s="88"/>
      <c r="T61" s="88"/>
      <c r="U61" s="88"/>
      <c r="V61" s="88" t="s">
        <v>1831</v>
      </c>
      <c r="W61" s="88"/>
      <c r="X61" s="88"/>
      <c r="Y61" s="194" t="s">
        <v>624</v>
      </c>
      <c r="Z61" s="88" t="s">
        <v>1907</v>
      </c>
      <c r="AA61" s="194" t="s">
        <v>1096</v>
      </c>
      <c r="AB61" s="194" t="s">
        <v>2121</v>
      </c>
      <c r="AC61" s="327" t="s">
        <v>1832</v>
      </c>
      <c r="AD61" s="149"/>
      <c r="AE61" s="327" t="s">
        <v>1833</v>
      </c>
      <c r="AF61" s="222" t="s">
        <v>407</v>
      </c>
      <c r="AG61" s="194" t="s">
        <v>1834</v>
      </c>
      <c r="AH61" s="194" t="s">
        <v>1835</v>
      </c>
      <c r="AI61" s="194" t="s">
        <v>676</v>
      </c>
      <c r="AJ61" s="194" t="s">
        <v>1836</v>
      </c>
      <c r="AK61" s="88"/>
      <c r="AL61" s="226"/>
      <c r="AM61" s="88"/>
      <c r="AN61" s="88"/>
      <c r="AO61" s="88"/>
      <c r="AP61" s="88"/>
      <c r="AQ61" s="88" t="s">
        <v>1837</v>
      </c>
      <c r="AR61" s="249" t="s">
        <v>1838</v>
      </c>
      <c r="AS61" s="88"/>
      <c r="AT61" s="88" t="s">
        <v>1839</v>
      </c>
      <c r="AU61" s="88" t="s">
        <v>676</v>
      </c>
      <c r="AV61" s="249" t="s">
        <v>1840</v>
      </c>
      <c r="AW61" s="88"/>
      <c r="AX61" s="129">
        <v>0</v>
      </c>
      <c r="AY61" s="129">
        <v>40</v>
      </c>
      <c r="AZ61" s="88" t="s">
        <v>1841</v>
      </c>
      <c r="BA61" s="319">
        <v>3000</v>
      </c>
      <c r="BB61" s="194" t="s">
        <v>2381</v>
      </c>
      <c r="BC61" s="129" t="s">
        <v>2047</v>
      </c>
      <c r="BD61" s="129"/>
      <c r="BE61" s="129"/>
      <c r="BF61" s="129"/>
      <c r="BG61" s="129"/>
      <c r="BH61" s="194"/>
      <c r="BI61" s="241"/>
      <c r="BJ61" s="194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88"/>
      <c r="CB61" s="88"/>
      <c r="CC61" s="88"/>
      <c r="CD61" s="88"/>
      <c r="CE61" s="108"/>
      <c r="CF61" s="208"/>
      <c r="CG61" s="204" t="e">
        <f t="shared" si="2"/>
        <v>#VALUE!</v>
      </c>
      <c r="CH61" s="108"/>
      <c r="CI61" s="71"/>
      <c r="CJ61" s="70"/>
      <c r="CK61" s="70"/>
      <c r="CL61" s="73"/>
      <c r="CM61" s="74"/>
      <c r="CN61" s="73"/>
      <c r="CO61" s="73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</row>
    <row r="62" spans="1:118" s="109" customFormat="1" ht="30" customHeight="1">
      <c r="A62" s="231" t="s">
        <v>1828</v>
      </c>
      <c r="B62" s="88"/>
      <c r="C62" s="88" t="s">
        <v>1829</v>
      </c>
      <c r="D62" s="88" t="s">
        <v>1498</v>
      </c>
      <c r="E62" s="88"/>
      <c r="F62" s="88"/>
      <c r="G62" s="129" t="s">
        <v>2704</v>
      </c>
      <c r="H62" s="87" t="s">
        <v>1427</v>
      </c>
      <c r="I62" s="87" t="s">
        <v>1216</v>
      </c>
      <c r="J62" s="88" t="s">
        <v>938</v>
      </c>
      <c r="K62" s="104">
        <v>41144</v>
      </c>
      <c r="L62" s="104">
        <v>41144</v>
      </c>
      <c r="M62" s="104">
        <v>41508</v>
      </c>
      <c r="N62" s="88"/>
      <c r="O62" s="88"/>
      <c r="P62" s="319">
        <v>8000</v>
      </c>
      <c r="Q62" s="194" t="s">
        <v>1830</v>
      </c>
      <c r="R62" s="323" t="s">
        <v>1910</v>
      </c>
      <c r="S62" s="88"/>
      <c r="T62" s="88"/>
      <c r="U62" s="88"/>
      <c r="V62" s="88" t="s">
        <v>1831</v>
      </c>
      <c r="W62" s="88"/>
      <c r="X62" s="88"/>
      <c r="Y62" s="194" t="s">
        <v>624</v>
      </c>
      <c r="Z62" s="88" t="s">
        <v>1907</v>
      </c>
      <c r="AA62" s="194" t="s">
        <v>1096</v>
      </c>
      <c r="AB62" s="194" t="s">
        <v>2121</v>
      </c>
      <c r="AC62" s="327" t="s">
        <v>1832</v>
      </c>
      <c r="AD62" s="149"/>
      <c r="AE62" s="327" t="s">
        <v>1833</v>
      </c>
      <c r="AF62" s="222" t="s">
        <v>407</v>
      </c>
      <c r="AG62" s="194" t="s">
        <v>1834</v>
      </c>
      <c r="AH62" s="194" t="s">
        <v>1835</v>
      </c>
      <c r="AI62" s="194" t="s">
        <v>676</v>
      </c>
      <c r="AJ62" s="194" t="s">
        <v>1836</v>
      </c>
      <c r="AK62" s="88"/>
      <c r="AL62" s="88"/>
      <c r="AM62" s="88"/>
      <c r="AN62" s="88"/>
      <c r="AO62" s="88"/>
      <c r="AP62" s="88"/>
      <c r="AQ62" s="88" t="s">
        <v>1837</v>
      </c>
      <c r="AR62" s="249" t="s">
        <v>1838</v>
      </c>
      <c r="AS62" s="88"/>
      <c r="AT62" s="88" t="s">
        <v>1839</v>
      </c>
      <c r="AU62" s="88" t="s">
        <v>676</v>
      </c>
      <c r="AV62" s="249" t="s">
        <v>1840</v>
      </c>
      <c r="AW62" s="88"/>
      <c r="AX62" s="129">
        <v>0</v>
      </c>
      <c r="AY62" s="129">
        <v>40</v>
      </c>
      <c r="AZ62" s="88" t="s">
        <v>1841</v>
      </c>
      <c r="BA62" s="319">
        <v>3000</v>
      </c>
      <c r="BB62" s="194" t="s">
        <v>2381</v>
      </c>
      <c r="BC62" s="129" t="s">
        <v>2047</v>
      </c>
      <c r="BD62" s="129"/>
      <c r="BE62" s="129"/>
      <c r="BF62" s="129"/>
      <c r="BG62" s="129"/>
      <c r="BH62" s="194"/>
      <c r="BI62" s="241"/>
      <c r="BJ62" s="194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88"/>
      <c r="CB62" s="88"/>
      <c r="CC62" s="108"/>
      <c r="CD62" s="108"/>
      <c r="CE62" s="107"/>
      <c r="CF62" s="324"/>
      <c r="CG62" s="204">
        <f t="shared" si="2"/>
        <v>-4.8</v>
      </c>
      <c r="CH62" s="107"/>
      <c r="CI62" s="71"/>
      <c r="CJ62" s="71"/>
      <c r="CK62" s="70"/>
      <c r="CL62" s="70"/>
      <c r="CM62" s="73"/>
      <c r="CN62" s="74"/>
      <c r="CO62" s="74"/>
      <c r="CP62" s="75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</row>
    <row r="63" spans="1:86" s="109" customFormat="1" ht="30" customHeight="1">
      <c r="A63" s="231" t="s">
        <v>1783</v>
      </c>
      <c r="B63" s="88"/>
      <c r="C63" s="88" t="s">
        <v>1872</v>
      </c>
      <c r="D63" s="88" t="s">
        <v>1498</v>
      </c>
      <c r="E63" s="88"/>
      <c r="F63" s="88"/>
      <c r="G63" s="116" t="s">
        <v>2704</v>
      </c>
      <c r="H63" s="87" t="s">
        <v>1427</v>
      </c>
      <c r="I63" s="87" t="s">
        <v>1216</v>
      </c>
      <c r="J63" s="88" t="s">
        <v>938</v>
      </c>
      <c r="K63" s="113">
        <v>41214</v>
      </c>
      <c r="L63" s="112">
        <v>41114</v>
      </c>
      <c r="M63" s="112">
        <v>41478</v>
      </c>
      <c r="N63" s="104"/>
      <c r="O63" s="206"/>
      <c r="P63" s="319">
        <v>8000</v>
      </c>
      <c r="Q63" s="194" t="s">
        <v>344</v>
      </c>
      <c r="R63" s="194" t="s">
        <v>109</v>
      </c>
      <c r="S63" s="88"/>
      <c r="T63" s="88"/>
      <c r="U63" s="88"/>
      <c r="V63" s="88" t="s">
        <v>1712</v>
      </c>
      <c r="W63" s="88" t="s">
        <v>1713</v>
      </c>
      <c r="X63" s="88"/>
      <c r="Y63" s="194" t="s">
        <v>624</v>
      </c>
      <c r="Z63" s="88" t="s">
        <v>345</v>
      </c>
      <c r="AA63" s="194" t="s">
        <v>1961</v>
      </c>
      <c r="AB63" s="194" t="s">
        <v>295</v>
      </c>
      <c r="AC63" s="194" t="s">
        <v>405</v>
      </c>
      <c r="AD63" s="194" t="s">
        <v>406</v>
      </c>
      <c r="AE63" s="194"/>
      <c r="AF63" s="213" t="s">
        <v>1229</v>
      </c>
      <c r="AG63" s="194" t="s">
        <v>551</v>
      </c>
      <c r="AH63" s="194" t="s">
        <v>552</v>
      </c>
      <c r="AI63" s="194" t="s">
        <v>1786</v>
      </c>
      <c r="AJ63" s="194"/>
      <c r="AK63" s="88" t="s">
        <v>1096</v>
      </c>
      <c r="AL63" s="88" t="s">
        <v>2121</v>
      </c>
      <c r="AM63" s="88" t="s">
        <v>405</v>
      </c>
      <c r="AN63" s="88" t="s">
        <v>406</v>
      </c>
      <c r="AO63" s="88"/>
      <c r="AP63" s="88" t="s">
        <v>407</v>
      </c>
      <c r="AQ63" s="88" t="s">
        <v>1873</v>
      </c>
      <c r="AR63" s="88" t="s">
        <v>1874</v>
      </c>
      <c r="AS63" s="88" t="s">
        <v>1874</v>
      </c>
      <c r="AT63" s="88" t="s">
        <v>1875</v>
      </c>
      <c r="AU63" s="88" t="s">
        <v>676</v>
      </c>
      <c r="AV63" s="88" t="s">
        <v>1876</v>
      </c>
      <c r="AW63" s="88"/>
      <c r="AX63" s="129">
        <v>0</v>
      </c>
      <c r="AY63" s="129">
        <v>10</v>
      </c>
      <c r="AZ63" s="88" t="s">
        <v>1232</v>
      </c>
      <c r="BA63" s="319">
        <v>4500</v>
      </c>
      <c r="BB63" s="194" t="s">
        <v>343</v>
      </c>
      <c r="BC63" s="129"/>
      <c r="BD63" s="129"/>
      <c r="BE63" s="129"/>
      <c r="BF63" s="129"/>
      <c r="BG63" s="129"/>
      <c r="BH63" s="194"/>
      <c r="BI63" s="241"/>
      <c r="BJ63" s="194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88"/>
      <c r="CB63" s="88"/>
      <c r="CC63" s="88"/>
      <c r="CD63" s="88"/>
      <c r="CE63" s="88"/>
      <c r="CF63" s="208"/>
      <c r="CG63" s="204">
        <f t="shared" si="2"/>
        <v>-3.8</v>
      </c>
      <c r="CH63" s="87"/>
    </row>
    <row r="64" spans="1:86" s="109" customFormat="1" ht="30" customHeight="1">
      <c r="A64" s="231" t="s">
        <v>1783</v>
      </c>
      <c r="B64" s="88"/>
      <c r="C64" s="88" t="s">
        <v>1784</v>
      </c>
      <c r="D64" s="88" t="s">
        <v>1498</v>
      </c>
      <c r="E64" s="88"/>
      <c r="F64" s="88"/>
      <c r="G64" s="116" t="s">
        <v>2704</v>
      </c>
      <c r="H64" s="87" t="s">
        <v>1427</v>
      </c>
      <c r="I64" s="87" t="s">
        <v>1216</v>
      </c>
      <c r="J64" s="88" t="s">
        <v>938</v>
      </c>
      <c r="K64" s="113">
        <v>41218</v>
      </c>
      <c r="L64" s="112">
        <v>41191</v>
      </c>
      <c r="M64" s="112">
        <v>41555</v>
      </c>
      <c r="N64" s="104"/>
      <c r="O64" s="206"/>
      <c r="P64" s="319">
        <v>20000</v>
      </c>
      <c r="Q64" s="194" t="s">
        <v>1785</v>
      </c>
      <c r="R64" s="194" t="s">
        <v>109</v>
      </c>
      <c r="S64" s="88"/>
      <c r="T64" s="88"/>
      <c r="U64" s="88"/>
      <c r="V64" s="88" t="s">
        <v>188</v>
      </c>
      <c r="W64" s="88" t="s">
        <v>189</v>
      </c>
      <c r="X64" s="88"/>
      <c r="Y64" s="194" t="s">
        <v>624</v>
      </c>
      <c r="Z64" s="88" t="s">
        <v>345</v>
      </c>
      <c r="AA64" s="194" t="s">
        <v>1096</v>
      </c>
      <c r="AB64" s="194" t="s">
        <v>2121</v>
      </c>
      <c r="AC64" s="194" t="s">
        <v>405</v>
      </c>
      <c r="AD64" s="194" t="s">
        <v>406</v>
      </c>
      <c r="AE64" s="194"/>
      <c r="AF64" s="88" t="s">
        <v>407</v>
      </c>
      <c r="AG64" s="194" t="s">
        <v>551</v>
      </c>
      <c r="AH64" s="194" t="s">
        <v>552</v>
      </c>
      <c r="AI64" s="194" t="s">
        <v>1786</v>
      </c>
      <c r="AJ64" s="194"/>
      <c r="AK64" s="88" t="s">
        <v>1096</v>
      </c>
      <c r="AL64" s="88" t="s">
        <v>2121</v>
      </c>
      <c r="AM64" s="88" t="s">
        <v>405</v>
      </c>
      <c r="AN64" s="88" t="s">
        <v>406</v>
      </c>
      <c r="AO64" s="88"/>
      <c r="AP64" s="88" t="s">
        <v>407</v>
      </c>
      <c r="AQ64" s="88" t="s">
        <v>1788</v>
      </c>
      <c r="AR64" s="88" t="s">
        <v>1789</v>
      </c>
      <c r="AS64" s="88" t="s">
        <v>1786</v>
      </c>
      <c r="AT64" s="88"/>
      <c r="AU64" s="88" t="s">
        <v>676</v>
      </c>
      <c r="AV64" s="88" t="s">
        <v>1787</v>
      </c>
      <c r="AW64" s="88"/>
      <c r="AX64" s="129">
        <v>0</v>
      </c>
      <c r="AY64" s="129">
        <v>10</v>
      </c>
      <c r="AZ64" s="88" t="s">
        <v>1790</v>
      </c>
      <c r="BA64" s="319">
        <v>7300</v>
      </c>
      <c r="BB64" s="194" t="s">
        <v>343</v>
      </c>
      <c r="BC64" s="129"/>
      <c r="BD64" s="129"/>
      <c r="BE64" s="129"/>
      <c r="BF64" s="129"/>
      <c r="BG64" s="129"/>
      <c r="BH64" s="194"/>
      <c r="BI64" s="241"/>
      <c r="BJ64" s="194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88"/>
      <c r="CB64" s="88"/>
      <c r="CC64" s="88"/>
      <c r="CD64" s="87"/>
      <c r="CE64" s="87"/>
      <c r="CF64" s="224"/>
      <c r="CG64" s="204">
        <f t="shared" si="2"/>
        <v>-6.366666666666666</v>
      </c>
      <c r="CH64" s="87"/>
    </row>
    <row r="65" spans="1:86" s="109" customFormat="1" ht="30" customHeight="1">
      <c r="A65" s="231" t="s">
        <v>1783</v>
      </c>
      <c r="B65" s="88"/>
      <c r="C65" s="88" t="s">
        <v>2477</v>
      </c>
      <c r="D65" s="88" t="s">
        <v>1498</v>
      </c>
      <c r="E65" s="88"/>
      <c r="F65" s="88"/>
      <c r="G65" s="116" t="s">
        <v>2704</v>
      </c>
      <c r="H65" s="87" t="s">
        <v>1427</v>
      </c>
      <c r="I65" s="87" t="s">
        <v>1217</v>
      </c>
      <c r="J65" s="88" t="s">
        <v>938</v>
      </c>
      <c r="K65" s="103">
        <v>41171</v>
      </c>
      <c r="L65" s="103">
        <v>41137</v>
      </c>
      <c r="M65" s="103">
        <v>41501</v>
      </c>
      <c r="N65" s="328"/>
      <c r="O65" s="329"/>
      <c r="P65" s="319">
        <v>1500</v>
      </c>
      <c r="Q65" s="194" t="s">
        <v>321</v>
      </c>
      <c r="R65" s="194" t="s">
        <v>109</v>
      </c>
      <c r="S65" s="88"/>
      <c r="T65" s="88"/>
      <c r="U65" s="88"/>
      <c r="V65" s="88" t="s">
        <v>1715</v>
      </c>
      <c r="W65" s="88"/>
      <c r="X65" s="88" t="s">
        <v>1716</v>
      </c>
      <c r="Y65" s="194" t="s">
        <v>624</v>
      </c>
      <c r="Z65" s="88" t="s">
        <v>624</v>
      </c>
      <c r="AA65" s="194" t="s">
        <v>2007</v>
      </c>
      <c r="AB65" s="194" t="s">
        <v>2121</v>
      </c>
      <c r="AC65" s="194" t="s">
        <v>405</v>
      </c>
      <c r="AD65" s="194"/>
      <c r="AE65" s="194" t="s">
        <v>972</v>
      </c>
      <c r="AF65" s="88" t="s">
        <v>407</v>
      </c>
      <c r="AG65" s="194" t="s">
        <v>551</v>
      </c>
      <c r="AH65" s="194" t="s">
        <v>552</v>
      </c>
      <c r="AI65" s="194" t="s">
        <v>1786</v>
      </c>
      <c r="AJ65" s="194" t="s">
        <v>1787</v>
      </c>
      <c r="AK65" s="88" t="s">
        <v>2007</v>
      </c>
      <c r="AL65" s="88" t="s">
        <v>2121</v>
      </c>
      <c r="AM65" s="88" t="s">
        <v>405</v>
      </c>
      <c r="AN65" s="88"/>
      <c r="AO65" s="88" t="s">
        <v>972</v>
      </c>
      <c r="AP65" s="88" t="s">
        <v>2478</v>
      </c>
      <c r="AQ65" s="88" t="s">
        <v>2479</v>
      </c>
      <c r="AR65" s="318" t="s">
        <v>2480</v>
      </c>
      <c r="AS65" s="88" t="s">
        <v>2481</v>
      </c>
      <c r="AT65" s="88" t="s">
        <v>2482</v>
      </c>
      <c r="AU65" s="88" t="s">
        <v>676</v>
      </c>
      <c r="AV65" s="88" t="s">
        <v>2483</v>
      </c>
      <c r="AW65" s="88"/>
      <c r="AX65" s="129">
        <v>0</v>
      </c>
      <c r="AY65" s="129">
        <v>20</v>
      </c>
      <c r="AZ65" s="88" t="s">
        <v>1281</v>
      </c>
      <c r="BA65" s="319">
        <v>800</v>
      </c>
      <c r="BB65" s="194" t="s">
        <v>2381</v>
      </c>
      <c r="BC65" s="129"/>
      <c r="BD65" s="129"/>
      <c r="BE65" s="129"/>
      <c r="BF65" s="129"/>
      <c r="BG65" s="129"/>
      <c r="BH65" s="194"/>
      <c r="BI65" s="241"/>
      <c r="BJ65" s="194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88"/>
      <c r="CB65" s="88"/>
      <c r="CC65" s="88"/>
      <c r="CD65" s="87"/>
      <c r="CE65" s="87"/>
      <c r="CF65" s="224"/>
      <c r="CG65" s="204">
        <f t="shared" si="2"/>
        <v>-4.566666666666666</v>
      </c>
      <c r="CH65" s="87"/>
    </row>
    <row r="66" spans="1:86" s="109" customFormat="1" ht="30" customHeight="1">
      <c r="A66" s="326" t="s">
        <v>1783</v>
      </c>
      <c r="B66" s="258"/>
      <c r="C66" s="258" t="s">
        <v>2281</v>
      </c>
      <c r="D66" s="88" t="s">
        <v>1498</v>
      </c>
      <c r="E66" s="258" t="s">
        <v>3051</v>
      </c>
      <c r="F66" s="88"/>
      <c r="G66" s="116" t="s">
        <v>2704</v>
      </c>
      <c r="H66" s="87" t="s">
        <v>1427</v>
      </c>
      <c r="I66" s="87" t="s">
        <v>1217</v>
      </c>
      <c r="J66" s="88" t="s">
        <v>938</v>
      </c>
      <c r="K66" s="103">
        <v>41068</v>
      </c>
      <c r="L66" s="104">
        <v>41006</v>
      </c>
      <c r="M66" s="104">
        <v>41370</v>
      </c>
      <c r="N66" s="129"/>
      <c r="O66" s="206"/>
      <c r="P66" s="319">
        <v>10000</v>
      </c>
      <c r="Q66" s="317" t="s">
        <v>321</v>
      </c>
      <c r="R66" s="194" t="s">
        <v>109</v>
      </c>
      <c r="S66" s="88"/>
      <c r="T66" s="88"/>
      <c r="U66" s="88"/>
      <c r="V66" s="88" t="s">
        <v>1344</v>
      </c>
      <c r="W66" s="88" t="s">
        <v>2282</v>
      </c>
      <c r="X66" s="88"/>
      <c r="Y66" s="194" t="s">
        <v>624</v>
      </c>
      <c r="Z66" s="325" t="s">
        <v>1046</v>
      </c>
      <c r="AA66" s="194" t="s">
        <v>1096</v>
      </c>
      <c r="AB66" s="194" t="s">
        <v>2121</v>
      </c>
      <c r="AC66" s="194" t="s">
        <v>405</v>
      </c>
      <c r="AD66" s="194"/>
      <c r="AE66" s="194" t="s">
        <v>972</v>
      </c>
      <c r="AF66" s="88" t="s">
        <v>407</v>
      </c>
      <c r="AG66" s="258" t="s">
        <v>3052</v>
      </c>
      <c r="AH66" s="258" t="s">
        <v>1835</v>
      </c>
      <c r="AI66" s="258" t="s">
        <v>676</v>
      </c>
      <c r="AJ66" s="258" t="s">
        <v>3053</v>
      </c>
      <c r="AK66" s="88" t="s">
        <v>1096</v>
      </c>
      <c r="AL66" s="88" t="s">
        <v>2121</v>
      </c>
      <c r="AM66" s="88" t="s">
        <v>405</v>
      </c>
      <c r="AN66" s="88"/>
      <c r="AO66" s="88" t="s">
        <v>972</v>
      </c>
      <c r="AP66" s="88" t="s">
        <v>407</v>
      </c>
      <c r="AQ66" s="88" t="s">
        <v>2283</v>
      </c>
      <c r="AR66" s="318" t="s">
        <v>2284</v>
      </c>
      <c r="AS66" s="88" t="s">
        <v>2285</v>
      </c>
      <c r="AT66" s="88"/>
      <c r="AU66" s="88" t="s">
        <v>676</v>
      </c>
      <c r="AV66" s="88" t="s">
        <v>2286</v>
      </c>
      <c r="AW66" s="88"/>
      <c r="AX66" s="129">
        <v>0</v>
      </c>
      <c r="AY66" s="129">
        <v>40</v>
      </c>
      <c r="AZ66" s="88" t="s">
        <v>57</v>
      </c>
      <c r="BA66" s="319">
        <v>5000</v>
      </c>
      <c r="BB66" s="194" t="s">
        <v>2381</v>
      </c>
      <c r="BC66" s="129" t="s">
        <v>2047</v>
      </c>
      <c r="BD66" s="129"/>
      <c r="BE66" s="129"/>
      <c r="BF66" s="129"/>
      <c r="BG66" s="129"/>
      <c r="BH66" s="194"/>
      <c r="BI66" s="241"/>
      <c r="BJ66" s="238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88"/>
      <c r="CB66" s="88"/>
      <c r="CC66" s="88"/>
      <c r="CD66" s="88"/>
      <c r="CE66" s="88"/>
      <c r="CF66" s="208"/>
      <c r="CG66" s="204">
        <f t="shared" si="2"/>
        <v>-0.2</v>
      </c>
      <c r="CH66" s="87"/>
    </row>
    <row r="67" spans="1:86" s="109" customFormat="1" ht="30" customHeight="1">
      <c r="A67" s="231" t="s">
        <v>2356</v>
      </c>
      <c r="B67" s="88"/>
      <c r="C67" s="88" t="s">
        <v>2858</v>
      </c>
      <c r="D67" s="88" t="s">
        <v>1498</v>
      </c>
      <c r="E67" s="88" t="s">
        <v>2864</v>
      </c>
      <c r="F67" s="88"/>
      <c r="G67" s="116" t="s">
        <v>2704</v>
      </c>
      <c r="H67" s="87" t="s">
        <v>1427</v>
      </c>
      <c r="I67" s="87" t="s">
        <v>1216</v>
      </c>
      <c r="J67" s="88" t="s">
        <v>938</v>
      </c>
      <c r="K67" s="112">
        <v>41295</v>
      </c>
      <c r="L67" s="112">
        <v>41286</v>
      </c>
      <c r="M67" s="112">
        <v>41650</v>
      </c>
      <c r="N67" s="129"/>
      <c r="O67" s="206"/>
      <c r="P67" s="319">
        <v>4000</v>
      </c>
      <c r="Q67" s="194" t="s">
        <v>2357</v>
      </c>
      <c r="R67" s="194" t="s">
        <v>1910</v>
      </c>
      <c r="S67" s="88"/>
      <c r="T67" s="88"/>
      <c r="U67" s="88"/>
      <c r="V67" s="88" t="s">
        <v>2358</v>
      </c>
      <c r="W67" s="88" t="s">
        <v>2359</v>
      </c>
      <c r="X67" s="88"/>
      <c r="Y67" s="194" t="s">
        <v>624</v>
      </c>
      <c r="Z67" s="88" t="s">
        <v>1907</v>
      </c>
      <c r="AA67" s="194" t="s">
        <v>2007</v>
      </c>
      <c r="AB67" s="194" t="s">
        <v>2121</v>
      </c>
      <c r="AC67" s="194" t="s">
        <v>405</v>
      </c>
      <c r="AD67" s="149" t="s">
        <v>2360</v>
      </c>
      <c r="AE67" s="194" t="s">
        <v>972</v>
      </c>
      <c r="AF67" s="213" t="s">
        <v>407</v>
      </c>
      <c r="AG67" s="194" t="s">
        <v>1179</v>
      </c>
      <c r="AH67" s="194" t="s">
        <v>1180</v>
      </c>
      <c r="AI67" s="194" t="s">
        <v>1786</v>
      </c>
      <c r="AJ67" s="194" t="s">
        <v>1787</v>
      </c>
      <c r="AK67" s="88" t="s">
        <v>2007</v>
      </c>
      <c r="AL67" s="88" t="s">
        <v>2121</v>
      </c>
      <c r="AM67" s="88" t="s">
        <v>405</v>
      </c>
      <c r="AN67" s="226" t="s">
        <v>2360</v>
      </c>
      <c r="AO67" s="88" t="s">
        <v>972</v>
      </c>
      <c r="AP67" s="213" t="s">
        <v>407</v>
      </c>
      <c r="AQ67" s="88" t="s">
        <v>1181</v>
      </c>
      <c r="AR67" s="88" t="s">
        <v>2473</v>
      </c>
      <c r="AS67" s="88" t="s">
        <v>1786</v>
      </c>
      <c r="AT67" s="88"/>
      <c r="AU67" s="88" t="s">
        <v>676</v>
      </c>
      <c r="AV67" s="88" t="s">
        <v>2474</v>
      </c>
      <c r="AW67" s="88"/>
      <c r="AX67" s="129">
        <v>0</v>
      </c>
      <c r="AY67" s="129">
        <v>10</v>
      </c>
      <c r="AZ67" s="88" t="s">
        <v>2475</v>
      </c>
      <c r="BA67" s="319">
        <v>2000</v>
      </c>
      <c r="BB67" s="194" t="s">
        <v>2381</v>
      </c>
      <c r="BC67" s="129"/>
      <c r="BD67" s="129"/>
      <c r="BE67" s="129"/>
      <c r="BF67" s="129"/>
      <c r="BG67" s="129"/>
      <c r="BH67" s="194"/>
      <c r="BI67" s="241"/>
      <c r="BJ67" s="194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88"/>
      <c r="CB67" s="88"/>
      <c r="CC67" s="88"/>
      <c r="CD67" s="87"/>
      <c r="CE67" s="87"/>
      <c r="CF67" s="224"/>
      <c r="CG67" s="204">
        <f t="shared" si="2"/>
        <v>-9.533333333333333</v>
      </c>
      <c r="CH67" s="87"/>
    </row>
    <row r="68" spans="1:118" s="87" customFormat="1" ht="30" customHeight="1">
      <c r="A68" s="236" t="s">
        <v>2466</v>
      </c>
      <c r="C68" s="87" t="s">
        <v>1644</v>
      </c>
      <c r="D68" s="87" t="s">
        <v>1451</v>
      </c>
      <c r="G68" s="116" t="s">
        <v>2704</v>
      </c>
      <c r="H68" s="87" t="s">
        <v>1427</v>
      </c>
      <c r="I68" s="87" t="s">
        <v>258</v>
      </c>
      <c r="J68" s="87" t="s">
        <v>1136</v>
      </c>
      <c r="K68" s="103">
        <v>41116</v>
      </c>
      <c r="L68" s="104">
        <v>41103</v>
      </c>
      <c r="M68" s="104">
        <v>41468</v>
      </c>
      <c r="N68" s="116"/>
      <c r="O68" s="206"/>
      <c r="P68" s="319">
        <v>50000</v>
      </c>
      <c r="Q68" s="161" t="s">
        <v>344</v>
      </c>
      <c r="R68" s="161" t="s">
        <v>109</v>
      </c>
      <c r="U68" s="88"/>
      <c r="W68" s="88" t="s">
        <v>176</v>
      </c>
      <c r="Y68" s="194" t="s">
        <v>624</v>
      </c>
      <c r="Z68" s="87" t="s">
        <v>345</v>
      </c>
      <c r="AA68" s="161" t="s">
        <v>1645</v>
      </c>
      <c r="AB68" s="161" t="s">
        <v>178</v>
      </c>
      <c r="AC68" s="149" t="s">
        <v>179</v>
      </c>
      <c r="AD68" s="161" t="s">
        <v>180</v>
      </c>
      <c r="AE68" s="149" t="s">
        <v>181</v>
      </c>
      <c r="AF68" s="209" t="s">
        <v>182</v>
      </c>
      <c r="AG68" s="161" t="s">
        <v>537</v>
      </c>
      <c r="AH68" s="161" t="s">
        <v>538</v>
      </c>
      <c r="AI68" s="161" t="s">
        <v>539</v>
      </c>
      <c r="AJ68" s="161" t="s">
        <v>2427</v>
      </c>
      <c r="AK68" s="87" t="s">
        <v>1645</v>
      </c>
      <c r="AL68" s="87" t="s">
        <v>178</v>
      </c>
      <c r="AM68" s="226" t="s">
        <v>179</v>
      </c>
      <c r="AN68" s="87" t="s">
        <v>180</v>
      </c>
      <c r="AO68" s="226" t="s">
        <v>181</v>
      </c>
      <c r="AP68" s="209" t="s">
        <v>182</v>
      </c>
      <c r="AQ68" s="114" t="s">
        <v>537</v>
      </c>
      <c r="AR68" s="114" t="s">
        <v>538</v>
      </c>
      <c r="AS68" s="114" t="s">
        <v>539</v>
      </c>
      <c r="AT68" s="87" t="s">
        <v>2375</v>
      </c>
      <c r="AU68" s="87" t="s">
        <v>2373</v>
      </c>
      <c r="AV68" s="87" t="s">
        <v>2427</v>
      </c>
      <c r="AW68" s="87" t="s">
        <v>2375</v>
      </c>
      <c r="AX68" s="116">
        <v>0</v>
      </c>
      <c r="AY68" s="116">
        <v>10</v>
      </c>
      <c r="AZ68" s="87" t="s">
        <v>219</v>
      </c>
      <c r="BA68" s="207">
        <v>10000</v>
      </c>
      <c r="BB68" s="161" t="s">
        <v>343</v>
      </c>
      <c r="BC68" s="116"/>
      <c r="BD68" s="116"/>
      <c r="BE68" s="116"/>
      <c r="BF68" s="116">
        <v>0</v>
      </c>
      <c r="BG68" s="116">
        <v>40</v>
      </c>
      <c r="BH68" s="161" t="s">
        <v>183</v>
      </c>
      <c r="BJ68" s="161" t="s">
        <v>343</v>
      </c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D68" s="88"/>
      <c r="CE68" s="88"/>
      <c r="CF68" s="208"/>
      <c r="CG68" s="204">
        <f t="shared" si="2"/>
        <v>-3.466666666666667</v>
      </c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</row>
    <row r="69" spans="1:85" s="87" customFormat="1" ht="30" customHeight="1">
      <c r="A69" s="205" t="s">
        <v>2225</v>
      </c>
      <c r="C69" s="87" t="s">
        <v>626</v>
      </c>
      <c r="D69" s="87" t="s">
        <v>1451</v>
      </c>
      <c r="G69" s="116" t="s">
        <v>2704</v>
      </c>
      <c r="H69" s="87" t="s">
        <v>1427</v>
      </c>
      <c r="I69" s="87" t="s">
        <v>1254</v>
      </c>
      <c r="J69" s="87" t="s">
        <v>1136</v>
      </c>
      <c r="K69" s="104">
        <v>41061</v>
      </c>
      <c r="L69" s="104">
        <v>40239</v>
      </c>
      <c r="M69" s="104">
        <v>41425</v>
      </c>
      <c r="N69" s="116"/>
      <c r="O69" s="206"/>
      <c r="P69" s="319">
        <v>12000</v>
      </c>
      <c r="Q69" s="161" t="s">
        <v>344</v>
      </c>
      <c r="R69" s="161" t="s">
        <v>109</v>
      </c>
      <c r="U69" s="88"/>
      <c r="V69" s="87" t="s">
        <v>924</v>
      </c>
      <c r="W69" s="88" t="s">
        <v>925</v>
      </c>
      <c r="Y69" s="194" t="s">
        <v>624</v>
      </c>
      <c r="Z69" s="87" t="s">
        <v>345</v>
      </c>
      <c r="AA69" s="161" t="s">
        <v>2432</v>
      </c>
      <c r="AB69" s="161" t="s">
        <v>1495</v>
      </c>
      <c r="AC69" s="149" t="s">
        <v>627</v>
      </c>
      <c r="AD69" s="149"/>
      <c r="AE69" s="161"/>
      <c r="AF69" s="87" t="s">
        <v>628</v>
      </c>
      <c r="AG69" s="161" t="s">
        <v>224</v>
      </c>
      <c r="AH69" s="161" t="s">
        <v>225</v>
      </c>
      <c r="AI69" s="161" t="s">
        <v>226</v>
      </c>
      <c r="AJ69" s="161" t="s">
        <v>227</v>
      </c>
      <c r="AK69" s="87" t="s">
        <v>2432</v>
      </c>
      <c r="AL69" s="87" t="s">
        <v>1495</v>
      </c>
      <c r="AM69" s="87" t="s">
        <v>627</v>
      </c>
      <c r="AO69" s="87" t="s">
        <v>234</v>
      </c>
      <c r="AP69" s="209" t="s">
        <v>628</v>
      </c>
      <c r="AQ69" s="87" t="s">
        <v>158</v>
      </c>
      <c r="AR69" s="87" t="s">
        <v>159</v>
      </c>
      <c r="AS69" s="87" t="s">
        <v>1684</v>
      </c>
      <c r="AT69" s="87" t="s">
        <v>686</v>
      </c>
      <c r="AU69" s="87" t="s">
        <v>460</v>
      </c>
      <c r="AV69" s="87" t="s">
        <v>1685</v>
      </c>
      <c r="AW69" s="87" t="s">
        <v>1697</v>
      </c>
      <c r="AX69" s="116">
        <v>0</v>
      </c>
      <c r="AY69" s="116">
        <v>28</v>
      </c>
      <c r="AZ69" s="87" t="s">
        <v>1474</v>
      </c>
      <c r="BA69" s="207">
        <v>6000</v>
      </c>
      <c r="BB69" s="161" t="s">
        <v>343</v>
      </c>
      <c r="BC69" s="116"/>
      <c r="BD69" s="116"/>
      <c r="BE69" s="116"/>
      <c r="BF69" s="116"/>
      <c r="BG69" s="116"/>
      <c r="BH69" s="161"/>
      <c r="BJ69" s="161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D69" s="88"/>
      <c r="CE69" s="88"/>
      <c r="CF69" s="208"/>
      <c r="CG69" s="204">
        <f t="shared" si="2"/>
        <v>-2.033333333333333</v>
      </c>
    </row>
    <row r="70" spans="1:86" s="109" customFormat="1" ht="30" customHeight="1">
      <c r="A70" s="231" t="s">
        <v>1118</v>
      </c>
      <c r="B70" s="88"/>
      <c r="C70" s="88" t="s">
        <v>1134</v>
      </c>
      <c r="D70" s="88" t="s">
        <v>2507</v>
      </c>
      <c r="E70" s="88" t="s">
        <v>2908</v>
      </c>
      <c r="F70" s="88"/>
      <c r="G70" s="116" t="s">
        <v>2704</v>
      </c>
      <c r="H70" s="87" t="s">
        <v>1427</v>
      </c>
      <c r="I70" s="88" t="s">
        <v>258</v>
      </c>
      <c r="J70" s="88" t="s">
        <v>1136</v>
      </c>
      <c r="K70" s="112">
        <v>41330</v>
      </c>
      <c r="L70" s="112">
        <v>41333</v>
      </c>
      <c r="M70" s="112">
        <v>41697</v>
      </c>
      <c r="N70" s="129"/>
      <c r="O70" s="206"/>
      <c r="P70" s="319">
        <v>35000</v>
      </c>
      <c r="Q70" s="194" t="s">
        <v>1119</v>
      </c>
      <c r="R70" s="161" t="s">
        <v>425</v>
      </c>
      <c r="S70" s="88" t="s">
        <v>3098</v>
      </c>
      <c r="T70" s="88" t="s">
        <v>1710</v>
      </c>
      <c r="U70" s="88" t="s">
        <v>1794</v>
      </c>
      <c r="V70" s="88" t="s">
        <v>1120</v>
      </c>
      <c r="W70" s="88" t="s">
        <v>1121</v>
      </c>
      <c r="X70" s="88"/>
      <c r="Y70" s="194" t="s">
        <v>165</v>
      </c>
      <c r="Z70" s="88" t="s">
        <v>1122</v>
      </c>
      <c r="AA70" s="194" t="s">
        <v>2211</v>
      </c>
      <c r="AB70" s="194" t="s">
        <v>1123</v>
      </c>
      <c r="AC70" s="194" t="s">
        <v>1124</v>
      </c>
      <c r="AD70" s="149" t="s">
        <v>64</v>
      </c>
      <c r="AE70" s="194"/>
      <c r="AF70" s="213" t="s">
        <v>1125</v>
      </c>
      <c r="AG70" s="194" t="s">
        <v>1126</v>
      </c>
      <c r="AH70" s="194" t="s">
        <v>1127</v>
      </c>
      <c r="AI70" s="194" t="s">
        <v>1128</v>
      </c>
      <c r="AJ70" s="194" t="s">
        <v>1129</v>
      </c>
      <c r="AK70" s="88" t="s">
        <v>2211</v>
      </c>
      <c r="AL70" s="88" t="s">
        <v>1123</v>
      </c>
      <c r="AM70" s="88" t="s">
        <v>1124</v>
      </c>
      <c r="AN70" s="226"/>
      <c r="AO70" s="88"/>
      <c r="AP70" s="213" t="s">
        <v>1125</v>
      </c>
      <c r="AQ70" s="88" t="s">
        <v>1130</v>
      </c>
      <c r="AR70" s="88" t="s">
        <v>1131</v>
      </c>
      <c r="AS70" s="88" t="s">
        <v>1006</v>
      </c>
      <c r="AT70" s="88" t="s">
        <v>2210</v>
      </c>
      <c r="AU70" s="88" t="s">
        <v>2373</v>
      </c>
      <c r="AV70" s="88" t="s">
        <v>1132</v>
      </c>
      <c r="AW70" s="88"/>
      <c r="AX70" s="129">
        <v>0</v>
      </c>
      <c r="AY70" s="129">
        <v>10</v>
      </c>
      <c r="AZ70" s="88" t="s">
        <v>259</v>
      </c>
      <c r="BA70" s="319">
        <v>20000</v>
      </c>
      <c r="BB70" s="194" t="s">
        <v>2048</v>
      </c>
      <c r="BC70" s="129" t="s">
        <v>2106</v>
      </c>
      <c r="BD70" s="129"/>
      <c r="BE70" s="129"/>
      <c r="BF70" s="129"/>
      <c r="BG70" s="129"/>
      <c r="BH70" s="194"/>
      <c r="BI70" s="241"/>
      <c r="BJ70" s="194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88"/>
      <c r="CB70" s="88"/>
      <c r="CC70" s="88"/>
      <c r="CD70" s="88"/>
      <c r="CE70" s="88"/>
      <c r="CF70" s="208"/>
      <c r="CG70" s="204">
        <f t="shared" si="2"/>
        <v>-11.1</v>
      </c>
      <c r="CH70" s="87"/>
    </row>
    <row r="71" spans="1:86" s="109" customFormat="1" ht="30" customHeight="1">
      <c r="A71" s="330" t="s">
        <v>1153</v>
      </c>
      <c r="B71" s="88"/>
      <c r="C71" s="88" t="s">
        <v>1154</v>
      </c>
      <c r="D71" s="88" t="s">
        <v>2507</v>
      </c>
      <c r="E71" s="88"/>
      <c r="F71" s="88"/>
      <c r="G71" s="116" t="s">
        <v>2704</v>
      </c>
      <c r="H71" s="87" t="s">
        <v>1427</v>
      </c>
      <c r="I71" s="87" t="s">
        <v>258</v>
      </c>
      <c r="J71" s="87" t="s">
        <v>1136</v>
      </c>
      <c r="K71" s="104">
        <v>41177</v>
      </c>
      <c r="L71" s="104">
        <v>41202</v>
      </c>
      <c r="M71" s="104">
        <v>41566</v>
      </c>
      <c r="N71" s="129"/>
      <c r="O71" s="206"/>
      <c r="P71" s="319">
        <v>55000</v>
      </c>
      <c r="Q71" s="331" t="s">
        <v>1119</v>
      </c>
      <c r="R71" s="194" t="s">
        <v>425</v>
      </c>
      <c r="S71" s="88" t="s">
        <v>3098</v>
      </c>
      <c r="T71" s="88" t="s">
        <v>1710</v>
      </c>
      <c r="U71" s="88" t="s">
        <v>1794</v>
      </c>
      <c r="V71" s="225" t="s">
        <v>1155</v>
      </c>
      <c r="W71" s="88" t="s">
        <v>1156</v>
      </c>
      <c r="X71" s="88"/>
      <c r="Y71" s="161" t="s">
        <v>165</v>
      </c>
      <c r="Z71" s="88" t="s">
        <v>2476</v>
      </c>
      <c r="AA71" s="194" t="s">
        <v>2211</v>
      </c>
      <c r="AB71" s="194" t="s">
        <v>1123</v>
      </c>
      <c r="AC71" s="194" t="s">
        <v>1124</v>
      </c>
      <c r="AD71" s="149"/>
      <c r="AE71" s="194"/>
      <c r="AF71" s="213" t="s">
        <v>1125</v>
      </c>
      <c r="AG71" s="194"/>
      <c r="AH71" s="194"/>
      <c r="AI71" s="194"/>
      <c r="AJ71" s="194"/>
      <c r="AK71" s="88" t="s">
        <v>2211</v>
      </c>
      <c r="AL71" s="88" t="s">
        <v>1123</v>
      </c>
      <c r="AM71" s="88" t="s">
        <v>1124</v>
      </c>
      <c r="AN71" s="226"/>
      <c r="AO71" s="88"/>
      <c r="AP71" s="213" t="s">
        <v>1125</v>
      </c>
      <c r="AQ71" s="88" t="s">
        <v>1157</v>
      </c>
      <c r="AR71" s="88" t="s">
        <v>1158</v>
      </c>
      <c r="AS71" s="88" t="s">
        <v>1128</v>
      </c>
      <c r="AT71" s="88" t="s">
        <v>2210</v>
      </c>
      <c r="AU71" s="88" t="s">
        <v>2373</v>
      </c>
      <c r="AV71" s="88"/>
      <c r="AW71" s="88" t="s">
        <v>2210</v>
      </c>
      <c r="AX71" s="129">
        <v>0</v>
      </c>
      <c r="AY71" s="129">
        <v>10</v>
      </c>
      <c r="AZ71" s="88" t="s">
        <v>1159</v>
      </c>
      <c r="BA71" s="319">
        <v>25000</v>
      </c>
      <c r="BB71" s="194" t="s">
        <v>2381</v>
      </c>
      <c r="BC71" s="129" t="s">
        <v>2047</v>
      </c>
      <c r="BD71" s="129"/>
      <c r="BE71" s="129"/>
      <c r="BF71" s="129"/>
      <c r="BG71" s="129"/>
      <c r="BH71" s="194"/>
      <c r="BI71" s="241"/>
      <c r="BJ71" s="194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88"/>
      <c r="CB71" s="88"/>
      <c r="CC71" s="88"/>
      <c r="CD71" s="87"/>
      <c r="CE71" s="87"/>
      <c r="CF71" s="224"/>
      <c r="CG71" s="204">
        <f t="shared" si="2"/>
        <v>-6.733333333333333</v>
      </c>
      <c r="CH71" s="87"/>
    </row>
    <row r="72" spans="1:86" s="109" customFormat="1" ht="30" customHeight="1">
      <c r="A72" s="205" t="s">
        <v>936</v>
      </c>
      <c r="B72" s="87"/>
      <c r="C72" s="88" t="s">
        <v>937</v>
      </c>
      <c r="D72" s="88" t="s">
        <v>2507</v>
      </c>
      <c r="E72" s="244" t="s">
        <v>3035</v>
      </c>
      <c r="F72" s="88"/>
      <c r="G72" s="116" t="s">
        <v>2704</v>
      </c>
      <c r="H72" s="87" t="s">
        <v>1427</v>
      </c>
      <c r="I72" s="87" t="s">
        <v>1217</v>
      </c>
      <c r="J72" s="87" t="s">
        <v>926</v>
      </c>
      <c r="K72" s="104" t="s">
        <v>934</v>
      </c>
      <c r="L72" s="104">
        <v>41136</v>
      </c>
      <c r="M72" s="104">
        <v>41500</v>
      </c>
      <c r="N72" s="104"/>
      <c r="O72" s="206"/>
      <c r="P72" s="319">
        <v>17000</v>
      </c>
      <c r="Q72" s="194" t="s">
        <v>939</v>
      </c>
      <c r="R72" s="194" t="s">
        <v>425</v>
      </c>
      <c r="S72" s="87"/>
      <c r="T72" s="88" t="s">
        <v>1710</v>
      </c>
      <c r="U72" s="88"/>
      <c r="V72" s="88" t="s">
        <v>940</v>
      </c>
      <c r="W72" s="88" t="s">
        <v>941</v>
      </c>
      <c r="X72" s="88"/>
      <c r="Y72" s="161" t="s">
        <v>165</v>
      </c>
      <c r="Z72" s="226" t="s">
        <v>2476</v>
      </c>
      <c r="AA72" s="194" t="s">
        <v>942</v>
      </c>
      <c r="AB72" s="228" t="s">
        <v>751</v>
      </c>
      <c r="AC72" s="161"/>
      <c r="AD72" s="161" t="s">
        <v>1392</v>
      </c>
      <c r="AE72" s="161"/>
      <c r="AF72" s="87" t="s">
        <v>943</v>
      </c>
      <c r="AG72" s="194" t="s">
        <v>944</v>
      </c>
      <c r="AH72" s="194" t="s">
        <v>945</v>
      </c>
      <c r="AI72" s="149" t="s">
        <v>764</v>
      </c>
      <c r="AJ72" s="149" t="s">
        <v>2451</v>
      </c>
      <c r="AK72" s="88" t="s">
        <v>942</v>
      </c>
      <c r="AL72" s="209" t="s">
        <v>751</v>
      </c>
      <c r="AM72" s="87"/>
      <c r="AN72" s="87" t="s">
        <v>1392</v>
      </c>
      <c r="AO72" s="87"/>
      <c r="AP72" s="87" t="s">
        <v>943</v>
      </c>
      <c r="AQ72" s="87" t="s">
        <v>946</v>
      </c>
      <c r="AR72" s="87" t="s">
        <v>947</v>
      </c>
      <c r="AS72" s="88" t="s">
        <v>975</v>
      </c>
      <c r="AT72" s="88"/>
      <c r="AU72" s="88" t="s">
        <v>676</v>
      </c>
      <c r="AV72" s="87" t="s">
        <v>948</v>
      </c>
      <c r="AW72" s="88" t="s">
        <v>676</v>
      </c>
      <c r="AX72" s="129">
        <v>0</v>
      </c>
      <c r="AY72" s="129">
        <v>10</v>
      </c>
      <c r="AZ72" s="88" t="s">
        <v>950</v>
      </c>
      <c r="BA72" s="319">
        <v>3100</v>
      </c>
      <c r="BB72" s="194" t="s">
        <v>417</v>
      </c>
      <c r="BC72" s="129" t="s">
        <v>2047</v>
      </c>
      <c r="BD72" s="129"/>
      <c r="BE72" s="129"/>
      <c r="BF72" s="129">
        <v>0</v>
      </c>
      <c r="BG72" s="129">
        <v>20</v>
      </c>
      <c r="BH72" s="194" t="s">
        <v>949</v>
      </c>
      <c r="BI72" s="241">
        <v>600</v>
      </c>
      <c r="BJ72" s="194" t="s">
        <v>2381</v>
      </c>
      <c r="BK72" s="129" t="s">
        <v>2106</v>
      </c>
      <c r="BL72" s="129"/>
      <c r="BM72" s="129" t="s">
        <v>789</v>
      </c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88"/>
      <c r="CB72" s="88"/>
      <c r="CC72" s="108"/>
      <c r="CD72" s="88"/>
      <c r="CE72" s="88"/>
      <c r="CF72" s="208"/>
      <c r="CG72" s="204">
        <f t="shared" si="2"/>
        <v>-4.533333333333333</v>
      </c>
      <c r="CH72" s="87"/>
    </row>
    <row r="73" spans="1:86" s="109" customFormat="1" ht="30" customHeight="1">
      <c r="A73" s="326" t="s">
        <v>1044</v>
      </c>
      <c r="B73" s="258"/>
      <c r="C73" s="258" t="s">
        <v>1045</v>
      </c>
      <c r="D73" s="88" t="s">
        <v>1498</v>
      </c>
      <c r="E73" s="244" t="s">
        <v>2927</v>
      </c>
      <c r="F73" s="88"/>
      <c r="G73" s="116" t="s">
        <v>2704</v>
      </c>
      <c r="H73" s="87" t="s">
        <v>1427</v>
      </c>
      <c r="I73" s="87" t="s">
        <v>1217</v>
      </c>
      <c r="J73" s="88" t="s">
        <v>938</v>
      </c>
      <c r="K73" s="131">
        <v>41345</v>
      </c>
      <c r="L73" s="132">
        <v>41341</v>
      </c>
      <c r="M73" s="132">
        <v>41705</v>
      </c>
      <c r="N73" s="129"/>
      <c r="O73" s="206"/>
      <c r="P73" s="319">
        <v>3600</v>
      </c>
      <c r="Q73" s="194" t="s">
        <v>1139</v>
      </c>
      <c r="R73" s="161" t="s">
        <v>425</v>
      </c>
      <c r="S73" s="88" t="s">
        <v>1140</v>
      </c>
      <c r="T73" s="88" t="s">
        <v>1710</v>
      </c>
      <c r="U73" s="88" t="s">
        <v>1794</v>
      </c>
      <c r="V73" s="88" t="s">
        <v>1141</v>
      </c>
      <c r="W73" s="88" t="s">
        <v>1142</v>
      </c>
      <c r="X73" s="88"/>
      <c r="Y73" s="194" t="s">
        <v>165</v>
      </c>
      <c r="Z73" s="88" t="s">
        <v>1046</v>
      </c>
      <c r="AA73" s="194" t="s">
        <v>1993</v>
      </c>
      <c r="AB73" s="194" t="s">
        <v>1047</v>
      </c>
      <c r="AC73" s="194" t="s">
        <v>1048</v>
      </c>
      <c r="AD73" s="149" t="s">
        <v>11</v>
      </c>
      <c r="AE73" s="194" t="s">
        <v>1049</v>
      </c>
      <c r="AF73" s="213" t="s">
        <v>1050</v>
      </c>
      <c r="AG73" s="194" t="s">
        <v>576</v>
      </c>
      <c r="AH73" s="194" t="s">
        <v>577</v>
      </c>
      <c r="AI73" s="194" t="s">
        <v>1051</v>
      </c>
      <c r="AJ73" s="194" t="s">
        <v>578</v>
      </c>
      <c r="AK73" s="88" t="s">
        <v>1993</v>
      </c>
      <c r="AL73" s="88" t="s">
        <v>1047</v>
      </c>
      <c r="AM73" s="88" t="s">
        <v>1048</v>
      </c>
      <c r="AN73" s="226"/>
      <c r="AO73" s="88" t="s">
        <v>1049</v>
      </c>
      <c r="AP73" s="213" t="s">
        <v>1050</v>
      </c>
      <c r="AQ73" s="88" t="s">
        <v>1052</v>
      </c>
      <c r="AR73" s="88" t="s">
        <v>1053</v>
      </c>
      <c r="AS73" s="88" t="s">
        <v>1051</v>
      </c>
      <c r="AT73" s="88"/>
      <c r="AU73" s="88" t="s">
        <v>676</v>
      </c>
      <c r="AV73" s="244" t="s">
        <v>578</v>
      </c>
      <c r="AW73" s="88" t="s">
        <v>676</v>
      </c>
      <c r="AX73" s="129">
        <v>0</v>
      </c>
      <c r="AY73" s="129">
        <v>40</v>
      </c>
      <c r="AZ73" s="88" t="s">
        <v>1054</v>
      </c>
      <c r="BA73" s="319">
        <v>2000</v>
      </c>
      <c r="BB73" s="194" t="s">
        <v>343</v>
      </c>
      <c r="BC73" s="129" t="s">
        <v>2047</v>
      </c>
      <c r="BD73" s="129"/>
      <c r="BE73" s="129"/>
      <c r="BF73" s="129"/>
      <c r="BG73" s="129"/>
      <c r="BH73" s="194"/>
      <c r="BI73" s="241"/>
      <c r="BJ73" s="194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88"/>
      <c r="CB73" s="88"/>
      <c r="CC73" s="88"/>
      <c r="CD73" s="87"/>
      <c r="CE73" s="87"/>
      <c r="CF73" s="224"/>
      <c r="CG73" s="204">
        <f t="shared" si="2"/>
        <v>-11.366666666666667</v>
      </c>
      <c r="CH73" s="87"/>
    </row>
    <row r="74" spans="1:85" s="87" customFormat="1" ht="30" customHeight="1">
      <c r="A74" s="205" t="s">
        <v>302</v>
      </c>
      <c r="C74" s="87" t="s">
        <v>310</v>
      </c>
      <c r="D74" s="87" t="s">
        <v>1451</v>
      </c>
      <c r="G74" s="116" t="s">
        <v>2704</v>
      </c>
      <c r="H74" s="87" t="s">
        <v>1427</v>
      </c>
      <c r="I74" s="87" t="s">
        <v>258</v>
      </c>
      <c r="J74" s="87" t="s">
        <v>1136</v>
      </c>
      <c r="K74" s="112">
        <v>41184</v>
      </c>
      <c r="L74" s="112">
        <v>41152</v>
      </c>
      <c r="M74" s="112">
        <v>41517</v>
      </c>
      <c r="N74" s="116"/>
      <c r="O74" s="206"/>
      <c r="P74" s="319">
        <v>3000</v>
      </c>
      <c r="Q74" s="161" t="s">
        <v>344</v>
      </c>
      <c r="R74" s="161" t="s">
        <v>109</v>
      </c>
      <c r="U74" s="88"/>
      <c r="V74" s="87" t="s">
        <v>1884</v>
      </c>
      <c r="W74" s="88"/>
      <c r="X74" s="87" t="s">
        <v>1885</v>
      </c>
      <c r="Y74" s="194" t="s">
        <v>624</v>
      </c>
      <c r="Z74" s="87" t="s">
        <v>345</v>
      </c>
      <c r="AA74" s="161" t="s">
        <v>303</v>
      </c>
      <c r="AB74" s="161" t="s">
        <v>304</v>
      </c>
      <c r="AC74" s="149" t="s">
        <v>1455</v>
      </c>
      <c r="AD74" s="149" t="s">
        <v>2379</v>
      </c>
      <c r="AE74" s="161" t="s">
        <v>2380</v>
      </c>
      <c r="AF74" s="87" t="s">
        <v>420</v>
      </c>
      <c r="AG74" s="161" t="s">
        <v>232</v>
      </c>
      <c r="AH74" s="161" t="s">
        <v>306</v>
      </c>
      <c r="AI74" s="161" t="s">
        <v>326</v>
      </c>
      <c r="AJ74" s="161" t="s">
        <v>2378</v>
      </c>
      <c r="AK74" s="87" t="s">
        <v>303</v>
      </c>
      <c r="AL74" s="87" t="s">
        <v>304</v>
      </c>
      <c r="AM74" s="87" t="s">
        <v>1455</v>
      </c>
      <c r="AN74" s="87" t="s">
        <v>2379</v>
      </c>
      <c r="AO74" s="87" t="s">
        <v>2380</v>
      </c>
      <c r="AP74" s="87" t="s">
        <v>420</v>
      </c>
      <c r="AQ74" s="87" t="s">
        <v>305</v>
      </c>
      <c r="AR74" s="87" t="s">
        <v>306</v>
      </c>
      <c r="AS74" s="87" t="s">
        <v>326</v>
      </c>
      <c r="AT74" s="87" t="s">
        <v>2375</v>
      </c>
      <c r="AU74" s="87" t="s">
        <v>2373</v>
      </c>
      <c r="AV74" s="87" t="s">
        <v>2378</v>
      </c>
      <c r="AW74" s="87" t="s">
        <v>2375</v>
      </c>
      <c r="AX74" s="116">
        <v>0</v>
      </c>
      <c r="AY74" s="116">
        <v>22</v>
      </c>
      <c r="AZ74" s="87" t="s">
        <v>1732</v>
      </c>
      <c r="BA74" s="207">
        <v>3000</v>
      </c>
      <c r="BB74" s="161" t="s">
        <v>2381</v>
      </c>
      <c r="BC74" s="116"/>
      <c r="BD74" s="116"/>
      <c r="BE74" s="116"/>
      <c r="BF74" s="116"/>
      <c r="BG74" s="116"/>
      <c r="BH74" s="161"/>
      <c r="BJ74" s="161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F74" s="224"/>
      <c r="CG74" s="204">
        <f t="shared" si="2"/>
        <v>-5.1</v>
      </c>
    </row>
    <row r="75" spans="1:118" s="88" customFormat="1" ht="30" customHeight="1">
      <c r="A75" s="205" t="s">
        <v>1939</v>
      </c>
      <c r="B75" s="240"/>
      <c r="C75" s="87" t="s">
        <v>2119</v>
      </c>
      <c r="D75" s="87" t="s">
        <v>1451</v>
      </c>
      <c r="E75" s="241"/>
      <c r="F75" s="241"/>
      <c r="G75" s="116" t="s">
        <v>2704</v>
      </c>
      <c r="H75" s="87" t="s">
        <v>1427</v>
      </c>
      <c r="I75" s="87" t="s">
        <v>258</v>
      </c>
      <c r="J75" s="87" t="s">
        <v>1136</v>
      </c>
      <c r="K75" s="103">
        <v>41044</v>
      </c>
      <c r="L75" s="104">
        <v>41080</v>
      </c>
      <c r="M75" s="104">
        <v>41445</v>
      </c>
      <c r="N75" s="116"/>
      <c r="O75" s="206"/>
      <c r="P75" s="319">
        <v>25000</v>
      </c>
      <c r="Q75" s="161" t="s">
        <v>413</v>
      </c>
      <c r="R75" s="161" t="s">
        <v>425</v>
      </c>
      <c r="S75" s="87"/>
      <c r="T75" s="87"/>
      <c r="V75" s="87"/>
      <c r="W75" s="211" t="s">
        <v>1396</v>
      </c>
      <c r="X75" s="87"/>
      <c r="Y75" s="161" t="s">
        <v>165</v>
      </c>
      <c r="Z75" s="87" t="s">
        <v>2193</v>
      </c>
      <c r="AA75" s="161" t="s">
        <v>1676</v>
      </c>
      <c r="AB75" s="161" t="s">
        <v>1677</v>
      </c>
      <c r="AC75" s="149" t="s">
        <v>116</v>
      </c>
      <c r="AD75" s="149" t="s">
        <v>1756</v>
      </c>
      <c r="AE75" s="161" t="s">
        <v>117</v>
      </c>
      <c r="AF75" s="87" t="s">
        <v>118</v>
      </c>
      <c r="AG75" s="161" t="s">
        <v>1678</v>
      </c>
      <c r="AH75" s="161" t="s">
        <v>1662</v>
      </c>
      <c r="AI75" s="161" t="s">
        <v>114</v>
      </c>
      <c r="AJ75" s="161" t="s">
        <v>115</v>
      </c>
      <c r="AK75" s="87" t="s">
        <v>1676</v>
      </c>
      <c r="AL75" s="87" t="s">
        <v>1677</v>
      </c>
      <c r="AM75" s="87" t="s">
        <v>116</v>
      </c>
      <c r="AN75" s="87" t="s">
        <v>1756</v>
      </c>
      <c r="AO75" s="87" t="s">
        <v>117</v>
      </c>
      <c r="AP75" s="88" t="s">
        <v>118</v>
      </c>
      <c r="AQ75" s="88" t="s">
        <v>1318</v>
      </c>
      <c r="AR75" s="88" t="s">
        <v>1319</v>
      </c>
      <c r="AS75" s="88" t="s">
        <v>1178</v>
      </c>
      <c r="AT75" s="88" t="s">
        <v>114</v>
      </c>
      <c r="AU75" s="88" t="s">
        <v>96</v>
      </c>
      <c r="AV75" s="88" t="s">
        <v>115</v>
      </c>
      <c r="AW75" s="88" t="s">
        <v>96</v>
      </c>
      <c r="AX75" s="116">
        <v>0</v>
      </c>
      <c r="AY75" s="116">
        <v>35</v>
      </c>
      <c r="AZ75" s="87" t="s">
        <v>2557</v>
      </c>
      <c r="BA75" s="207">
        <v>10000</v>
      </c>
      <c r="BB75" s="161" t="s">
        <v>2381</v>
      </c>
      <c r="BC75" s="242"/>
      <c r="BD75" s="116"/>
      <c r="BE75" s="116"/>
      <c r="BF75" s="116"/>
      <c r="BG75" s="116"/>
      <c r="BH75" s="161"/>
      <c r="BI75" s="87"/>
      <c r="BJ75" s="161"/>
      <c r="BK75" s="116"/>
      <c r="BL75" s="242" t="s">
        <v>2196</v>
      </c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87"/>
      <c r="CB75" s="87"/>
      <c r="CC75" s="87"/>
      <c r="CF75" s="208"/>
      <c r="CG75" s="204">
        <f t="shared" si="2"/>
        <v>-2.7</v>
      </c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</row>
    <row r="76" spans="1:91" s="88" customFormat="1" ht="30" customHeight="1">
      <c r="A76" s="214" t="s">
        <v>2819</v>
      </c>
      <c r="B76" s="87"/>
      <c r="C76" s="118" t="s">
        <v>2820</v>
      </c>
      <c r="D76" s="118" t="s">
        <v>1451</v>
      </c>
      <c r="E76" s="118"/>
      <c r="F76" s="90"/>
      <c r="G76" s="116" t="s">
        <v>2704</v>
      </c>
      <c r="H76" s="88" t="s">
        <v>1427</v>
      </c>
      <c r="I76" s="87" t="s">
        <v>1254</v>
      </c>
      <c r="J76" s="88" t="s">
        <v>1136</v>
      </c>
      <c r="K76" s="111">
        <v>41263</v>
      </c>
      <c r="L76" s="111">
        <v>41263</v>
      </c>
      <c r="M76" s="111">
        <v>41628</v>
      </c>
      <c r="N76" s="87"/>
      <c r="O76" s="118"/>
      <c r="P76" s="361">
        <v>3000</v>
      </c>
      <c r="Q76" s="118" t="s">
        <v>2821</v>
      </c>
      <c r="R76" s="161" t="s">
        <v>109</v>
      </c>
      <c r="S76" s="90"/>
      <c r="T76" s="91"/>
      <c r="U76" s="91"/>
      <c r="V76" s="120" t="s">
        <v>2822</v>
      </c>
      <c r="W76" s="114" t="s">
        <v>2823</v>
      </c>
      <c r="X76" s="91"/>
      <c r="Y76" s="118" t="s">
        <v>624</v>
      </c>
      <c r="Z76" s="115" t="s">
        <v>345</v>
      </c>
      <c r="AA76" s="118" t="s">
        <v>2824</v>
      </c>
      <c r="AB76" s="118" t="s">
        <v>2825</v>
      </c>
      <c r="AC76" s="121" t="s">
        <v>2826</v>
      </c>
      <c r="AD76" s="121" t="s">
        <v>2827</v>
      </c>
      <c r="AE76" s="118"/>
      <c r="AF76" s="123" t="s">
        <v>2828</v>
      </c>
      <c r="AG76" s="118" t="s">
        <v>2829</v>
      </c>
      <c r="AH76" s="118" t="s">
        <v>2830</v>
      </c>
      <c r="AI76" s="118" t="s">
        <v>2831</v>
      </c>
      <c r="AJ76" s="90" t="s">
        <v>2832</v>
      </c>
      <c r="AK76" s="115" t="s">
        <v>2824</v>
      </c>
      <c r="AL76" s="115" t="s">
        <v>2825</v>
      </c>
      <c r="AM76" s="122" t="s">
        <v>2826</v>
      </c>
      <c r="AN76" s="122" t="s">
        <v>2827</v>
      </c>
      <c r="AO76" s="115"/>
      <c r="AP76" s="123" t="s">
        <v>2828</v>
      </c>
      <c r="AQ76" s="115" t="s">
        <v>2829</v>
      </c>
      <c r="AR76" s="115" t="s">
        <v>2830</v>
      </c>
      <c r="AS76" s="115" t="s">
        <v>2831</v>
      </c>
      <c r="AT76" s="114" t="s">
        <v>2406</v>
      </c>
      <c r="AU76" s="114" t="s">
        <v>2373</v>
      </c>
      <c r="AV76" s="114" t="s">
        <v>2832</v>
      </c>
      <c r="AW76" s="115" t="s">
        <v>1704</v>
      </c>
      <c r="AX76" s="124">
        <v>0</v>
      </c>
      <c r="AY76" s="124">
        <v>25</v>
      </c>
      <c r="AZ76" s="114" t="s">
        <v>2833</v>
      </c>
      <c r="BA76" s="125">
        <v>1000</v>
      </c>
      <c r="BB76" s="118" t="s">
        <v>343</v>
      </c>
      <c r="BC76" s="128"/>
      <c r="BD76" s="219"/>
      <c r="BE76" s="243"/>
      <c r="BF76" s="128"/>
      <c r="BG76" s="128"/>
      <c r="BH76" s="91"/>
      <c r="BI76" s="244"/>
      <c r="BJ76" s="91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91"/>
      <c r="CB76" s="91"/>
      <c r="CC76" s="245"/>
      <c r="CD76" s="245"/>
      <c r="CE76" s="91"/>
      <c r="CF76" s="246"/>
      <c r="CG76" s="204"/>
      <c r="CH76" s="245"/>
      <c r="CI76" s="91"/>
      <c r="CJ76" s="90"/>
      <c r="CK76" s="89"/>
      <c r="CL76" s="92"/>
      <c r="CM76" s="93"/>
    </row>
    <row r="77" spans="1:118" s="70" customFormat="1" ht="30" customHeight="1">
      <c r="A77" s="231" t="s">
        <v>2522</v>
      </c>
      <c r="B77" s="88"/>
      <c r="C77" s="88" t="s">
        <v>2523</v>
      </c>
      <c r="D77" s="88" t="s">
        <v>2507</v>
      </c>
      <c r="E77" s="244" t="s">
        <v>2927</v>
      </c>
      <c r="F77" s="88"/>
      <c r="G77" s="116" t="s">
        <v>2704</v>
      </c>
      <c r="H77" s="87" t="s">
        <v>1427</v>
      </c>
      <c r="I77" s="87" t="s">
        <v>258</v>
      </c>
      <c r="J77" s="87" t="s">
        <v>1136</v>
      </c>
      <c r="K77" s="112">
        <v>41324</v>
      </c>
      <c r="L77" s="112">
        <v>41380</v>
      </c>
      <c r="M77" s="112">
        <v>41744</v>
      </c>
      <c r="N77" s="129"/>
      <c r="O77" s="206"/>
      <c r="P77" s="319">
        <v>8000</v>
      </c>
      <c r="Q77" s="194" t="s">
        <v>321</v>
      </c>
      <c r="R77" s="161" t="s">
        <v>1910</v>
      </c>
      <c r="S77" s="88"/>
      <c r="T77" s="88"/>
      <c r="U77" s="88"/>
      <c r="V77" s="88"/>
      <c r="W77" s="88" t="s">
        <v>2524</v>
      </c>
      <c r="X77" s="88"/>
      <c r="Y77" s="194" t="s">
        <v>624</v>
      </c>
      <c r="Z77" s="88" t="s">
        <v>345</v>
      </c>
      <c r="AA77" s="238" t="s">
        <v>682</v>
      </c>
      <c r="AB77" s="238" t="s">
        <v>2865</v>
      </c>
      <c r="AC77" s="194" t="s">
        <v>2527</v>
      </c>
      <c r="AD77" s="332"/>
      <c r="AE77" s="232" t="s">
        <v>2528</v>
      </c>
      <c r="AF77" s="213" t="s">
        <v>2529</v>
      </c>
      <c r="AG77" s="194" t="s">
        <v>1763</v>
      </c>
      <c r="AH77" s="194" t="s">
        <v>1764</v>
      </c>
      <c r="AI77" s="194" t="s">
        <v>2530</v>
      </c>
      <c r="AJ77" s="194" t="s">
        <v>1765</v>
      </c>
      <c r="AK77" s="88" t="s">
        <v>2525</v>
      </c>
      <c r="AL77" s="88" t="s">
        <v>2526</v>
      </c>
      <c r="AM77" s="88" t="s">
        <v>2527</v>
      </c>
      <c r="AN77" s="226"/>
      <c r="AO77" s="88" t="s">
        <v>2528</v>
      </c>
      <c r="AP77" s="213" t="s">
        <v>2529</v>
      </c>
      <c r="AQ77" s="88" t="s">
        <v>2531</v>
      </c>
      <c r="AR77" s="88" t="s">
        <v>2532</v>
      </c>
      <c r="AS77" s="88" t="s">
        <v>2530</v>
      </c>
      <c r="AT77" s="88" t="s">
        <v>2533</v>
      </c>
      <c r="AU77" s="88" t="s">
        <v>2373</v>
      </c>
      <c r="AV77" s="88" t="s">
        <v>2534</v>
      </c>
      <c r="AW77" s="88" t="s">
        <v>637</v>
      </c>
      <c r="AX77" s="129">
        <v>0</v>
      </c>
      <c r="AY77" s="129">
        <v>40</v>
      </c>
      <c r="AZ77" s="88" t="s">
        <v>2535</v>
      </c>
      <c r="BA77" s="319">
        <v>10000</v>
      </c>
      <c r="BB77" s="194" t="s">
        <v>2381</v>
      </c>
      <c r="BC77" s="129" t="s">
        <v>2047</v>
      </c>
      <c r="BD77" s="129"/>
      <c r="BE77" s="129"/>
      <c r="BF77" s="129"/>
      <c r="BG77" s="129"/>
      <c r="BH77" s="194"/>
      <c r="BI77" s="241"/>
      <c r="BJ77" s="194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88"/>
      <c r="CB77" s="88"/>
      <c r="CC77" s="88"/>
      <c r="CD77" s="88"/>
      <c r="CE77" s="88"/>
      <c r="CF77" s="208"/>
      <c r="CG77" s="204">
        <f>($C$3-M77)/30</f>
        <v>-12.666666666666666</v>
      </c>
      <c r="CH77" s="87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</row>
    <row r="78" spans="1:118" s="70" customFormat="1" ht="30" customHeight="1">
      <c r="A78" s="229" t="s">
        <v>34</v>
      </c>
      <c r="B78" s="130"/>
      <c r="C78" s="130" t="s">
        <v>35</v>
      </c>
      <c r="D78" s="87" t="s">
        <v>2507</v>
      </c>
      <c r="E78" s="244" t="s">
        <v>2921</v>
      </c>
      <c r="F78" s="87"/>
      <c r="G78" s="116" t="s">
        <v>2704</v>
      </c>
      <c r="H78" s="87" t="s">
        <v>1427</v>
      </c>
      <c r="I78" s="88" t="s">
        <v>258</v>
      </c>
      <c r="J78" s="88" t="s">
        <v>1136</v>
      </c>
      <c r="K78" s="134">
        <v>41358</v>
      </c>
      <c r="L78" s="134">
        <v>41363</v>
      </c>
      <c r="M78" s="134">
        <v>41727</v>
      </c>
      <c r="N78" s="104"/>
      <c r="O78" s="206"/>
      <c r="P78" s="319">
        <v>15000</v>
      </c>
      <c r="Q78" s="194" t="s">
        <v>321</v>
      </c>
      <c r="R78" s="161" t="s">
        <v>1910</v>
      </c>
      <c r="S78" s="87"/>
      <c r="T78" s="87"/>
      <c r="U78" s="87"/>
      <c r="V78" s="87" t="s">
        <v>36</v>
      </c>
      <c r="W78" s="87" t="s">
        <v>37</v>
      </c>
      <c r="X78" s="87"/>
      <c r="Y78" s="161" t="s">
        <v>624</v>
      </c>
      <c r="Z78" s="88" t="s">
        <v>1907</v>
      </c>
      <c r="AA78" s="149" t="s">
        <v>607</v>
      </c>
      <c r="AB78" s="161" t="s">
        <v>38</v>
      </c>
      <c r="AC78" s="228"/>
      <c r="AD78" s="161" t="s">
        <v>39</v>
      </c>
      <c r="AE78" s="161" t="s">
        <v>40</v>
      </c>
      <c r="AF78" s="87" t="s">
        <v>41</v>
      </c>
      <c r="AG78" s="161" t="s">
        <v>42</v>
      </c>
      <c r="AH78" s="161" t="s">
        <v>1514</v>
      </c>
      <c r="AI78" s="161" t="s">
        <v>43</v>
      </c>
      <c r="AJ78" s="161" t="s">
        <v>44</v>
      </c>
      <c r="AK78" s="87" t="s">
        <v>2214</v>
      </c>
      <c r="AL78" s="87" t="s">
        <v>45</v>
      </c>
      <c r="AM78" s="87"/>
      <c r="AN78" s="87" t="s">
        <v>46</v>
      </c>
      <c r="AO78" s="87"/>
      <c r="AP78" s="87" t="s">
        <v>47</v>
      </c>
      <c r="AQ78" s="87" t="s">
        <v>48</v>
      </c>
      <c r="AR78" s="87" t="s">
        <v>49</v>
      </c>
      <c r="AS78" s="87" t="s">
        <v>43</v>
      </c>
      <c r="AT78" s="87" t="s">
        <v>2433</v>
      </c>
      <c r="AU78" s="88" t="s">
        <v>2373</v>
      </c>
      <c r="AV78" s="87" t="s">
        <v>50</v>
      </c>
      <c r="AW78" s="87"/>
      <c r="AX78" s="116">
        <v>0</v>
      </c>
      <c r="AY78" s="116">
        <v>10</v>
      </c>
      <c r="AZ78" s="87" t="s">
        <v>51</v>
      </c>
      <c r="BA78" s="319">
        <v>1000</v>
      </c>
      <c r="BB78" s="161" t="s">
        <v>2381</v>
      </c>
      <c r="BC78" s="116" t="s">
        <v>2047</v>
      </c>
      <c r="BD78" s="116"/>
      <c r="BE78" s="116"/>
      <c r="BF78" s="248">
        <v>10</v>
      </c>
      <c r="BG78" s="116">
        <v>40</v>
      </c>
      <c r="BH78" s="161" t="s">
        <v>52</v>
      </c>
      <c r="BI78" s="241">
        <v>500</v>
      </c>
      <c r="BJ78" s="161" t="s">
        <v>417</v>
      </c>
      <c r="BK78" s="116" t="s">
        <v>2047</v>
      </c>
      <c r="BL78" s="116"/>
      <c r="BM78" s="116" t="s">
        <v>2106</v>
      </c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87"/>
      <c r="CB78" s="87"/>
      <c r="CC78" s="87"/>
      <c r="CD78" s="88"/>
      <c r="CE78" s="88"/>
      <c r="CF78" s="208"/>
      <c r="CG78" s="204">
        <f>($C$3-M78)/30</f>
        <v>-12.1</v>
      </c>
      <c r="CH78" s="87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</row>
    <row r="79" spans="1:86" s="109" customFormat="1" ht="30" customHeight="1">
      <c r="A79" s="231" t="s">
        <v>1152</v>
      </c>
      <c r="B79" s="87"/>
      <c r="C79" s="88" t="s">
        <v>935</v>
      </c>
      <c r="D79" s="88" t="s">
        <v>2507</v>
      </c>
      <c r="E79" s="334" t="s">
        <v>2927</v>
      </c>
      <c r="F79" s="87"/>
      <c r="G79" s="116" t="s">
        <v>2704</v>
      </c>
      <c r="H79" s="87" t="s">
        <v>1427</v>
      </c>
      <c r="I79" s="87" t="s">
        <v>258</v>
      </c>
      <c r="J79" s="87" t="s">
        <v>1136</v>
      </c>
      <c r="K79" s="104">
        <v>41023</v>
      </c>
      <c r="L79" s="104">
        <v>41015</v>
      </c>
      <c r="M79" s="104">
        <v>41379</v>
      </c>
      <c r="N79" s="104"/>
      <c r="O79" s="206"/>
      <c r="P79" s="319">
        <v>5000</v>
      </c>
      <c r="Q79" s="91" t="s">
        <v>2928</v>
      </c>
      <c r="R79" s="161" t="s">
        <v>109</v>
      </c>
      <c r="S79" s="88"/>
      <c r="T79" s="88"/>
      <c r="U79" s="88"/>
      <c r="V79" s="244" t="s">
        <v>2929</v>
      </c>
      <c r="W79" s="244" t="s">
        <v>2930</v>
      </c>
      <c r="X79" s="88"/>
      <c r="Y79" s="194" t="s">
        <v>624</v>
      </c>
      <c r="Z79" s="88" t="s">
        <v>345</v>
      </c>
      <c r="AA79" s="194" t="s">
        <v>1703</v>
      </c>
      <c r="AB79" s="194" t="s">
        <v>1160</v>
      </c>
      <c r="AC79" s="194" t="s">
        <v>1161</v>
      </c>
      <c r="AD79" s="149" t="s">
        <v>2730</v>
      </c>
      <c r="AE79" s="149" t="s">
        <v>2731</v>
      </c>
      <c r="AF79" s="213" t="s">
        <v>2727</v>
      </c>
      <c r="AG79" s="194"/>
      <c r="AH79" s="161"/>
      <c r="AI79" s="194"/>
      <c r="AJ79" s="194"/>
      <c r="AK79" s="88" t="s">
        <v>1703</v>
      </c>
      <c r="AL79" s="88" t="s">
        <v>1160</v>
      </c>
      <c r="AM79" s="88" t="s">
        <v>1161</v>
      </c>
      <c r="AN79" s="226" t="s">
        <v>2729</v>
      </c>
      <c r="AO79" s="226" t="s">
        <v>2728</v>
      </c>
      <c r="AP79" s="213" t="s">
        <v>2727</v>
      </c>
      <c r="AQ79" s="88" t="s">
        <v>1162</v>
      </c>
      <c r="AR79" s="88"/>
      <c r="AS79" s="88" t="s">
        <v>1163</v>
      </c>
      <c r="AT79" s="88" t="s">
        <v>2434</v>
      </c>
      <c r="AU79" s="88" t="s">
        <v>2373</v>
      </c>
      <c r="AV79" s="88" t="s">
        <v>1164</v>
      </c>
      <c r="AW79" s="88"/>
      <c r="AX79" s="129">
        <v>0</v>
      </c>
      <c r="AY79" s="129">
        <v>15</v>
      </c>
      <c r="AZ79" s="88" t="s">
        <v>58</v>
      </c>
      <c r="BA79" s="319">
        <v>2000</v>
      </c>
      <c r="BB79" s="194" t="s">
        <v>2381</v>
      </c>
      <c r="BC79" s="129" t="s">
        <v>2047</v>
      </c>
      <c r="BD79" s="129"/>
      <c r="BE79" s="128"/>
      <c r="BF79" s="128">
        <v>0</v>
      </c>
      <c r="BG79" s="128">
        <v>30</v>
      </c>
      <c r="BH79" s="91" t="s">
        <v>2931</v>
      </c>
      <c r="BI79" s="241">
        <v>0</v>
      </c>
      <c r="BJ79" s="91" t="s">
        <v>2932</v>
      </c>
      <c r="BK79" s="128" t="s">
        <v>2047</v>
      </c>
      <c r="BL79" s="128"/>
      <c r="BM79" s="128" t="s">
        <v>2933</v>
      </c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88"/>
      <c r="CB79" s="88"/>
      <c r="CC79" s="88"/>
      <c r="CD79" s="88"/>
      <c r="CE79" s="88"/>
      <c r="CF79" s="208"/>
      <c r="CG79" s="204">
        <f>($C$3-M79)/30</f>
        <v>-0.5</v>
      </c>
      <c r="CH79" s="87"/>
    </row>
    <row r="80" spans="1:118" s="88" customFormat="1" ht="30" customHeight="1">
      <c r="A80" s="231" t="s">
        <v>2108</v>
      </c>
      <c r="B80" s="87"/>
      <c r="C80" s="88" t="s">
        <v>2226</v>
      </c>
      <c r="D80" s="88" t="s">
        <v>1451</v>
      </c>
      <c r="G80" s="116" t="s">
        <v>2704</v>
      </c>
      <c r="H80" s="87" t="s">
        <v>1427</v>
      </c>
      <c r="I80" s="87" t="s">
        <v>258</v>
      </c>
      <c r="J80" s="87" t="s">
        <v>1136</v>
      </c>
      <c r="K80" s="106">
        <v>41169</v>
      </c>
      <c r="L80" s="106">
        <v>41111</v>
      </c>
      <c r="M80" s="106">
        <v>41476</v>
      </c>
      <c r="N80" s="104"/>
      <c r="O80" s="206"/>
      <c r="P80" s="319">
        <v>16000</v>
      </c>
      <c r="Q80" s="194" t="s">
        <v>344</v>
      </c>
      <c r="R80" s="194" t="s">
        <v>109</v>
      </c>
      <c r="V80" s="88" t="s">
        <v>2227</v>
      </c>
      <c r="W80" s="88" t="s">
        <v>2228</v>
      </c>
      <c r="Y80" s="194" t="s">
        <v>1084</v>
      </c>
      <c r="Z80" s="88" t="s">
        <v>1084</v>
      </c>
      <c r="AA80" s="194" t="s">
        <v>2229</v>
      </c>
      <c r="AB80" s="194" t="s">
        <v>2109</v>
      </c>
      <c r="AC80" s="149" t="s">
        <v>2230</v>
      </c>
      <c r="AD80" s="149" t="s">
        <v>2231</v>
      </c>
      <c r="AE80" s="194" t="s">
        <v>2232</v>
      </c>
      <c r="AF80" s="213" t="s">
        <v>2233</v>
      </c>
      <c r="AG80" s="194" t="s">
        <v>2234</v>
      </c>
      <c r="AH80" s="194" t="s">
        <v>2235</v>
      </c>
      <c r="AI80" s="194" t="s">
        <v>2110</v>
      </c>
      <c r="AJ80" s="232" t="s">
        <v>2236</v>
      </c>
      <c r="AK80" s="88" t="s">
        <v>2229</v>
      </c>
      <c r="AL80" s="88" t="s">
        <v>2109</v>
      </c>
      <c r="AM80" s="226" t="s">
        <v>2230</v>
      </c>
      <c r="AN80" s="226" t="s">
        <v>2231</v>
      </c>
      <c r="AO80" s="88" t="s">
        <v>2232</v>
      </c>
      <c r="AP80" s="213" t="s">
        <v>2233</v>
      </c>
      <c r="AQ80" s="88" t="s">
        <v>2234</v>
      </c>
      <c r="AR80" s="88" t="s">
        <v>2235</v>
      </c>
      <c r="AS80" s="88" t="s">
        <v>2110</v>
      </c>
      <c r="AT80" s="87" t="s">
        <v>2533</v>
      </c>
      <c r="AU80" s="88" t="s">
        <v>2373</v>
      </c>
      <c r="AV80" s="213" t="s">
        <v>2236</v>
      </c>
      <c r="AW80" s="88" t="s">
        <v>637</v>
      </c>
      <c r="AX80" s="129">
        <v>0</v>
      </c>
      <c r="AY80" s="129">
        <v>30</v>
      </c>
      <c r="AZ80" s="88" t="s">
        <v>2237</v>
      </c>
      <c r="BA80" s="220">
        <v>14000</v>
      </c>
      <c r="BB80" s="194" t="s">
        <v>343</v>
      </c>
      <c r="BC80" s="129"/>
      <c r="BD80" s="129"/>
      <c r="BE80" s="129"/>
      <c r="BF80" s="129">
        <v>0</v>
      </c>
      <c r="BG80" s="129">
        <v>10</v>
      </c>
      <c r="BH80" s="194" t="s">
        <v>2238</v>
      </c>
      <c r="BI80" s="88">
        <v>300</v>
      </c>
      <c r="BJ80" s="194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F80" s="208"/>
      <c r="CG80" s="204">
        <f>($C$3-M80)/30</f>
        <v>-3.7333333333333334</v>
      </c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</row>
    <row r="81" spans="1:91" s="88" customFormat="1" ht="30" customHeight="1">
      <c r="A81" s="214" t="s">
        <v>2108</v>
      </c>
      <c r="B81" s="87"/>
      <c r="C81" s="118" t="s">
        <v>2834</v>
      </c>
      <c r="D81" s="118" t="s">
        <v>1451</v>
      </c>
      <c r="E81" s="118"/>
      <c r="F81" s="90"/>
      <c r="G81" s="116" t="s">
        <v>2704</v>
      </c>
      <c r="H81" s="87" t="s">
        <v>1427</v>
      </c>
      <c r="I81" s="87" t="s">
        <v>258</v>
      </c>
      <c r="J81" s="87" t="s">
        <v>1136</v>
      </c>
      <c r="K81" s="111">
        <v>41324</v>
      </c>
      <c r="L81" s="111">
        <v>41324</v>
      </c>
      <c r="M81" s="111">
        <v>41689</v>
      </c>
      <c r="N81" s="87"/>
      <c r="O81" s="118"/>
      <c r="P81" s="361">
        <v>5000</v>
      </c>
      <c r="Q81" s="118"/>
      <c r="R81" s="161"/>
      <c r="S81" s="90"/>
      <c r="T81" s="91"/>
      <c r="U81" s="91"/>
      <c r="V81" s="120" t="s">
        <v>2835</v>
      </c>
      <c r="W81" s="114" t="s">
        <v>2780</v>
      </c>
      <c r="X81" s="91"/>
      <c r="Y81" s="118" t="s">
        <v>1084</v>
      </c>
      <c r="Z81" s="115" t="s">
        <v>1084</v>
      </c>
      <c r="AA81" s="118" t="s">
        <v>2229</v>
      </c>
      <c r="AB81" s="118" t="s">
        <v>2109</v>
      </c>
      <c r="AC81" s="121" t="s">
        <v>2230</v>
      </c>
      <c r="AD81" s="121" t="s">
        <v>2231</v>
      </c>
      <c r="AE81" s="118" t="s">
        <v>2232</v>
      </c>
      <c r="AF81" s="123" t="s">
        <v>2233</v>
      </c>
      <c r="AG81" s="118" t="s">
        <v>2234</v>
      </c>
      <c r="AH81" s="118" t="s">
        <v>2235</v>
      </c>
      <c r="AI81" s="118" t="s">
        <v>2110</v>
      </c>
      <c r="AJ81" s="90" t="s">
        <v>2236</v>
      </c>
      <c r="AK81" s="115" t="s">
        <v>2229</v>
      </c>
      <c r="AL81" s="115" t="s">
        <v>2109</v>
      </c>
      <c r="AM81" s="122" t="s">
        <v>2230</v>
      </c>
      <c r="AN81" s="122" t="s">
        <v>2231</v>
      </c>
      <c r="AO81" s="115" t="s">
        <v>2232</v>
      </c>
      <c r="AP81" s="123" t="s">
        <v>2233</v>
      </c>
      <c r="AQ81" s="115" t="s">
        <v>2836</v>
      </c>
      <c r="AR81" s="115" t="s">
        <v>2837</v>
      </c>
      <c r="AS81" s="115" t="s">
        <v>2838</v>
      </c>
      <c r="AT81" s="114" t="s">
        <v>2406</v>
      </c>
      <c r="AU81" s="114" t="s">
        <v>2373</v>
      </c>
      <c r="AV81" s="114" t="s">
        <v>2839</v>
      </c>
      <c r="AW81" s="115" t="s">
        <v>1697</v>
      </c>
      <c r="AX81" s="124">
        <v>0</v>
      </c>
      <c r="AY81" s="124">
        <v>30</v>
      </c>
      <c r="AZ81" s="114" t="s">
        <v>2840</v>
      </c>
      <c r="BA81" s="125">
        <v>500</v>
      </c>
      <c r="BB81" s="118" t="s">
        <v>343</v>
      </c>
      <c r="BC81" s="128"/>
      <c r="BD81" s="219"/>
      <c r="BE81" s="243"/>
      <c r="BF81" s="128"/>
      <c r="BG81" s="128"/>
      <c r="BH81" s="91"/>
      <c r="BI81" s="244"/>
      <c r="BJ81" s="91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91"/>
      <c r="CB81" s="91"/>
      <c r="CC81" s="245"/>
      <c r="CD81" s="245"/>
      <c r="CE81" s="91"/>
      <c r="CF81" s="246"/>
      <c r="CG81" s="204"/>
      <c r="CH81" s="245"/>
      <c r="CI81" s="91"/>
      <c r="CJ81" s="90"/>
      <c r="CK81" s="89"/>
      <c r="CL81" s="92"/>
      <c r="CM81" s="93"/>
    </row>
    <row r="82" spans="1:117" s="88" customFormat="1" ht="30" customHeight="1">
      <c r="A82" s="214" t="s">
        <v>2732</v>
      </c>
      <c r="B82" s="87"/>
      <c r="C82" s="87" t="s">
        <v>2733</v>
      </c>
      <c r="D82" s="87" t="s">
        <v>1451</v>
      </c>
      <c r="E82" s="90"/>
      <c r="F82" s="90"/>
      <c r="G82" s="219" t="s">
        <v>2704</v>
      </c>
      <c r="H82" s="87" t="s">
        <v>1427</v>
      </c>
      <c r="I82" s="87" t="s">
        <v>258</v>
      </c>
      <c r="J82" s="87" t="s">
        <v>1136</v>
      </c>
      <c r="K82" s="112">
        <v>41281</v>
      </c>
      <c r="L82" s="112">
        <v>41281</v>
      </c>
      <c r="M82" s="112">
        <v>41646</v>
      </c>
      <c r="N82" s="90"/>
      <c r="O82" s="90"/>
      <c r="P82" s="319">
        <v>20000</v>
      </c>
      <c r="Q82" s="194" t="s">
        <v>321</v>
      </c>
      <c r="R82" s="161" t="s">
        <v>109</v>
      </c>
      <c r="S82" s="87"/>
      <c r="T82" s="90" t="s">
        <v>2734</v>
      </c>
      <c r="U82" s="120" t="s">
        <v>2735</v>
      </c>
      <c r="V82" s="87"/>
      <c r="W82" s="87"/>
      <c r="X82" s="87"/>
      <c r="Y82" s="90" t="s">
        <v>2573</v>
      </c>
      <c r="Z82" s="114" t="s">
        <v>2573</v>
      </c>
      <c r="AA82" s="90" t="s">
        <v>1105</v>
      </c>
      <c r="AB82" s="90" t="s">
        <v>2736</v>
      </c>
      <c r="AC82" s="121" t="s">
        <v>2737</v>
      </c>
      <c r="AD82" s="216" t="s">
        <v>2738</v>
      </c>
      <c r="AE82" s="216" t="s">
        <v>2739</v>
      </c>
      <c r="AF82" s="209" t="s">
        <v>2740</v>
      </c>
      <c r="AG82" s="90" t="s">
        <v>2741</v>
      </c>
      <c r="AH82" s="90" t="s">
        <v>2742</v>
      </c>
      <c r="AI82" s="90" t="s">
        <v>1972</v>
      </c>
      <c r="AJ82" s="90" t="s">
        <v>2743</v>
      </c>
      <c r="AK82" s="114" t="s">
        <v>1105</v>
      </c>
      <c r="AL82" s="114" t="s">
        <v>2736</v>
      </c>
      <c r="AM82" s="122" t="s">
        <v>2737</v>
      </c>
      <c r="AN82" s="218" t="s">
        <v>2738</v>
      </c>
      <c r="AO82" s="218" t="s">
        <v>2739</v>
      </c>
      <c r="AP82" s="209" t="s">
        <v>2740</v>
      </c>
      <c r="AQ82" s="114" t="s">
        <v>2744</v>
      </c>
      <c r="AR82" s="114" t="s">
        <v>2745</v>
      </c>
      <c r="AS82" s="114" t="s">
        <v>1972</v>
      </c>
      <c r="AT82" s="114" t="s">
        <v>378</v>
      </c>
      <c r="AU82" s="114" t="s">
        <v>460</v>
      </c>
      <c r="AV82" s="114" t="s">
        <v>2746</v>
      </c>
      <c r="AW82" s="114" t="s">
        <v>1705</v>
      </c>
      <c r="AX82" s="219">
        <v>0</v>
      </c>
      <c r="AY82" s="219">
        <v>30</v>
      </c>
      <c r="AZ82" s="114" t="s">
        <v>2747</v>
      </c>
      <c r="BA82" s="126">
        <v>14000</v>
      </c>
      <c r="BB82" s="90" t="s">
        <v>352</v>
      </c>
      <c r="BC82" s="116"/>
      <c r="BD82" s="116"/>
      <c r="BE82" s="116"/>
      <c r="BF82" s="219">
        <v>0</v>
      </c>
      <c r="BG82" s="219">
        <v>10</v>
      </c>
      <c r="BH82" s="90" t="s">
        <v>2748</v>
      </c>
      <c r="BI82" s="114">
        <v>2000</v>
      </c>
      <c r="BJ82" s="90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90"/>
      <c r="CB82" s="90"/>
      <c r="CC82" s="245">
        <v>41172</v>
      </c>
      <c r="CD82" s="245">
        <v>41172</v>
      </c>
      <c r="CE82" s="91">
        <v>1850</v>
      </c>
      <c r="CF82" s="246"/>
      <c r="CG82" s="204">
        <f aca="true" t="shared" si="3" ref="CG82:CG92">($C$3-M82)/30</f>
        <v>-9.4</v>
      </c>
      <c r="CH82" s="245"/>
      <c r="CI82" s="90"/>
      <c r="CJ82" s="90"/>
      <c r="CK82" s="89"/>
      <c r="CL82" s="92"/>
      <c r="CM82" s="93"/>
      <c r="DJ82" s="87"/>
      <c r="DK82" s="87"/>
      <c r="DL82" s="87"/>
      <c r="DM82" s="87"/>
    </row>
    <row r="83" spans="1:86" s="70" customFormat="1" ht="30" customHeight="1">
      <c r="A83" s="231" t="s">
        <v>2268</v>
      </c>
      <c r="B83" s="88"/>
      <c r="C83" s="88" t="s">
        <v>2269</v>
      </c>
      <c r="D83" s="88" t="s">
        <v>1498</v>
      </c>
      <c r="E83" s="88"/>
      <c r="F83" s="88"/>
      <c r="G83" s="116" t="s">
        <v>2704</v>
      </c>
      <c r="H83" s="87" t="s">
        <v>1427</v>
      </c>
      <c r="I83" s="87" t="s">
        <v>258</v>
      </c>
      <c r="J83" s="87" t="s">
        <v>1136</v>
      </c>
      <c r="K83" s="103">
        <v>40822</v>
      </c>
      <c r="L83" s="112">
        <v>41138</v>
      </c>
      <c r="M83" s="112">
        <v>41502</v>
      </c>
      <c r="N83" s="104"/>
      <c r="O83" s="206"/>
      <c r="P83" s="319">
        <v>4700</v>
      </c>
      <c r="Q83" s="194" t="s">
        <v>2270</v>
      </c>
      <c r="R83" s="194" t="s">
        <v>425</v>
      </c>
      <c r="S83" s="88"/>
      <c r="T83" s="88"/>
      <c r="U83" s="88" t="s">
        <v>1794</v>
      </c>
      <c r="V83" s="88" t="s">
        <v>721</v>
      </c>
      <c r="W83" s="88" t="s">
        <v>722</v>
      </c>
      <c r="X83" s="88"/>
      <c r="Y83" s="194" t="s">
        <v>165</v>
      </c>
      <c r="Z83" s="88" t="s">
        <v>2193</v>
      </c>
      <c r="AA83" s="194" t="s">
        <v>387</v>
      </c>
      <c r="AB83" s="194" t="s">
        <v>2271</v>
      </c>
      <c r="AC83" s="194" t="s">
        <v>2272</v>
      </c>
      <c r="AD83" s="149" t="s">
        <v>1891</v>
      </c>
      <c r="AE83" s="194" t="s">
        <v>2273</v>
      </c>
      <c r="AF83" s="213" t="s">
        <v>2274</v>
      </c>
      <c r="AG83" s="194" t="s">
        <v>581</v>
      </c>
      <c r="AH83" s="194" t="s">
        <v>582</v>
      </c>
      <c r="AI83" s="194" t="s">
        <v>583</v>
      </c>
      <c r="AJ83" s="194" t="s">
        <v>2325</v>
      </c>
      <c r="AK83" s="88" t="s">
        <v>387</v>
      </c>
      <c r="AL83" s="88" t="s">
        <v>2271</v>
      </c>
      <c r="AM83" s="88" t="s">
        <v>2272</v>
      </c>
      <c r="AN83" s="226"/>
      <c r="AO83" s="88" t="s">
        <v>2273</v>
      </c>
      <c r="AP83" s="213" t="s">
        <v>2274</v>
      </c>
      <c r="AQ83" s="88" t="s">
        <v>2276</v>
      </c>
      <c r="AR83" s="88" t="s">
        <v>2277</v>
      </c>
      <c r="AS83" s="88" t="s">
        <v>2278</v>
      </c>
      <c r="AT83" s="88" t="s">
        <v>2279</v>
      </c>
      <c r="AU83" s="88" t="s">
        <v>675</v>
      </c>
      <c r="AV83" s="88" t="s">
        <v>2275</v>
      </c>
      <c r="AW83" s="88" t="s">
        <v>675</v>
      </c>
      <c r="AX83" s="129">
        <v>0</v>
      </c>
      <c r="AY83" s="129">
        <v>40</v>
      </c>
      <c r="AZ83" s="88" t="s">
        <v>2280</v>
      </c>
      <c r="BA83" s="319">
        <v>4250</v>
      </c>
      <c r="BB83" s="194" t="s">
        <v>2381</v>
      </c>
      <c r="BC83" s="129"/>
      <c r="BD83" s="129"/>
      <c r="BE83" s="129"/>
      <c r="BF83" s="129">
        <v>0</v>
      </c>
      <c r="BG83" s="129">
        <v>20</v>
      </c>
      <c r="BH83" s="194" t="s">
        <v>731</v>
      </c>
      <c r="BI83" s="241"/>
      <c r="BJ83" s="194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88"/>
      <c r="CB83" s="88"/>
      <c r="CC83" s="88"/>
      <c r="CD83" s="87"/>
      <c r="CE83" s="87"/>
      <c r="CF83" s="224"/>
      <c r="CG83" s="204">
        <f t="shared" si="3"/>
        <v>-4.6</v>
      </c>
      <c r="CH83" s="88"/>
    </row>
    <row r="84" spans="1:85" s="88" customFormat="1" ht="30" customHeight="1">
      <c r="A84" s="205" t="s">
        <v>315</v>
      </c>
      <c r="B84" s="87"/>
      <c r="C84" s="87" t="s">
        <v>2391</v>
      </c>
      <c r="D84" s="87" t="s">
        <v>1451</v>
      </c>
      <c r="E84" s="87"/>
      <c r="F84" s="87"/>
      <c r="G84" s="116" t="s">
        <v>2704</v>
      </c>
      <c r="H84" s="87" t="s">
        <v>1427</v>
      </c>
      <c r="I84" s="87" t="s">
        <v>258</v>
      </c>
      <c r="J84" s="87" t="s">
        <v>1136</v>
      </c>
      <c r="K84" s="112">
        <v>41172</v>
      </c>
      <c r="L84" s="112">
        <v>41117</v>
      </c>
      <c r="M84" s="112">
        <v>41482</v>
      </c>
      <c r="N84" s="116"/>
      <c r="O84" s="206"/>
      <c r="P84" s="319">
        <v>30000</v>
      </c>
      <c r="Q84" s="161" t="s">
        <v>344</v>
      </c>
      <c r="R84" s="161" t="s">
        <v>109</v>
      </c>
      <c r="S84" s="87"/>
      <c r="T84" s="87"/>
      <c r="V84" s="87"/>
      <c r="X84" s="87"/>
      <c r="Y84" s="194" t="s">
        <v>624</v>
      </c>
      <c r="Z84" s="87" t="s">
        <v>345</v>
      </c>
      <c r="AA84" s="161" t="s">
        <v>1435</v>
      </c>
      <c r="AB84" s="161" t="s">
        <v>131</v>
      </c>
      <c r="AC84" s="149" t="s">
        <v>1649</v>
      </c>
      <c r="AD84" s="149" t="s">
        <v>1650</v>
      </c>
      <c r="AE84" s="161" t="s">
        <v>1883</v>
      </c>
      <c r="AF84" s="87" t="s">
        <v>1478</v>
      </c>
      <c r="AG84" s="161" t="s">
        <v>517</v>
      </c>
      <c r="AH84" s="161" t="s">
        <v>2450</v>
      </c>
      <c r="AI84" s="161" t="s">
        <v>287</v>
      </c>
      <c r="AJ84" s="161" t="s">
        <v>518</v>
      </c>
      <c r="AK84" s="87" t="s">
        <v>1435</v>
      </c>
      <c r="AL84" s="87" t="s">
        <v>131</v>
      </c>
      <c r="AM84" s="87" t="s">
        <v>1649</v>
      </c>
      <c r="AN84" s="87" t="s">
        <v>1650</v>
      </c>
      <c r="AO84" s="87" t="s">
        <v>1883</v>
      </c>
      <c r="AP84" s="87" t="s">
        <v>1478</v>
      </c>
      <c r="AQ84" s="87" t="s">
        <v>2449</v>
      </c>
      <c r="AR84" s="87" t="s">
        <v>2450</v>
      </c>
      <c r="AS84" s="87"/>
      <c r="AT84" s="87" t="s">
        <v>287</v>
      </c>
      <c r="AU84" s="87" t="s">
        <v>460</v>
      </c>
      <c r="AV84" s="87" t="s">
        <v>107</v>
      </c>
      <c r="AW84" s="87" t="s">
        <v>2376</v>
      </c>
      <c r="AX84" s="116">
        <v>0</v>
      </c>
      <c r="AY84" s="116">
        <v>16</v>
      </c>
      <c r="AZ84" s="114" t="s">
        <v>2749</v>
      </c>
      <c r="BA84" s="207">
        <v>14000</v>
      </c>
      <c r="BB84" s="161" t="s">
        <v>343</v>
      </c>
      <c r="BC84" s="116"/>
      <c r="BD84" s="116"/>
      <c r="BE84" s="116"/>
      <c r="BF84" s="116">
        <v>0</v>
      </c>
      <c r="BG84" s="116">
        <v>40</v>
      </c>
      <c r="BH84" s="161"/>
      <c r="BI84" s="87"/>
      <c r="BJ84" s="161" t="s">
        <v>2751</v>
      </c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87"/>
      <c r="CB84" s="87"/>
      <c r="CC84" s="87"/>
      <c r="CD84" s="87"/>
      <c r="CE84" s="87"/>
      <c r="CF84" s="224"/>
      <c r="CG84" s="204">
        <f t="shared" si="3"/>
        <v>-3.933333333333333</v>
      </c>
    </row>
    <row r="85" spans="1:85" s="88" customFormat="1" ht="30" customHeight="1">
      <c r="A85" s="231" t="s">
        <v>1350</v>
      </c>
      <c r="C85" s="88" t="s">
        <v>1351</v>
      </c>
      <c r="D85" s="88" t="s">
        <v>1451</v>
      </c>
      <c r="G85" s="116" t="s">
        <v>2704</v>
      </c>
      <c r="H85" s="88" t="s">
        <v>1427</v>
      </c>
      <c r="I85" s="87" t="s">
        <v>258</v>
      </c>
      <c r="J85" s="87" t="s">
        <v>1136</v>
      </c>
      <c r="K85" s="111">
        <v>41310</v>
      </c>
      <c r="L85" s="111">
        <v>41363</v>
      </c>
      <c r="M85" s="111">
        <v>41728</v>
      </c>
      <c r="N85" s="129"/>
      <c r="O85" s="206"/>
      <c r="P85" s="319">
        <v>7500</v>
      </c>
      <c r="Q85" s="194" t="s">
        <v>344</v>
      </c>
      <c r="R85" s="194" t="s">
        <v>1910</v>
      </c>
      <c r="Y85" s="194" t="s">
        <v>624</v>
      </c>
      <c r="Z85" s="88" t="s">
        <v>624</v>
      </c>
      <c r="AA85" s="194" t="s">
        <v>419</v>
      </c>
      <c r="AB85" s="194" t="s">
        <v>1352</v>
      </c>
      <c r="AC85" s="149" t="s">
        <v>1353</v>
      </c>
      <c r="AD85" s="149" t="s">
        <v>1354</v>
      </c>
      <c r="AE85" s="194"/>
      <c r="AF85" s="213" t="s">
        <v>1355</v>
      </c>
      <c r="AG85" s="194" t="s">
        <v>1356</v>
      </c>
      <c r="AH85" s="194" t="s">
        <v>1357</v>
      </c>
      <c r="AI85" s="194" t="s">
        <v>1358</v>
      </c>
      <c r="AJ85" s="232" t="s">
        <v>1359</v>
      </c>
      <c r="AK85" s="88" t="s">
        <v>419</v>
      </c>
      <c r="AL85" s="88" t="s">
        <v>1352</v>
      </c>
      <c r="AM85" s="226" t="s">
        <v>1353</v>
      </c>
      <c r="AN85" s="226" t="s">
        <v>1354</v>
      </c>
      <c r="AP85" s="213" t="s">
        <v>1355</v>
      </c>
      <c r="AQ85" s="88" t="s">
        <v>1356</v>
      </c>
      <c r="AR85" s="88" t="s">
        <v>1357</v>
      </c>
      <c r="AS85" s="88" t="s">
        <v>1358</v>
      </c>
      <c r="AT85" s="87" t="s">
        <v>2199</v>
      </c>
      <c r="AU85" s="88" t="s">
        <v>2373</v>
      </c>
      <c r="AV85" s="213" t="s">
        <v>1359</v>
      </c>
      <c r="AW85" s="88" t="s">
        <v>1697</v>
      </c>
      <c r="AX85" s="129">
        <v>0</v>
      </c>
      <c r="AY85" s="129">
        <v>20</v>
      </c>
      <c r="AZ85" s="88" t="s">
        <v>1284</v>
      </c>
      <c r="BA85" s="220">
        <v>1200</v>
      </c>
      <c r="BB85" s="194" t="s">
        <v>343</v>
      </c>
      <c r="BC85" s="129"/>
      <c r="BD85" s="129"/>
      <c r="BE85" s="129"/>
      <c r="BF85" s="129"/>
      <c r="BG85" s="129"/>
      <c r="BH85" s="194"/>
      <c r="BJ85" s="194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F85" s="208"/>
      <c r="CG85" s="204">
        <f t="shared" si="3"/>
        <v>-12.133333333333333</v>
      </c>
    </row>
    <row r="86" spans="1:86" s="70" customFormat="1" ht="30" customHeight="1">
      <c r="A86" s="326" t="s">
        <v>1060</v>
      </c>
      <c r="B86" s="258"/>
      <c r="C86" s="258" t="s">
        <v>262</v>
      </c>
      <c r="D86" s="88" t="s">
        <v>2507</v>
      </c>
      <c r="E86" s="88" t="s">
        <v>2866</v>
      </c>
      <c r="F86" s="88"/>
      <c r="G86" s="116" t="s">
        <v>2704</v>
      </c>
      <c r="H86" s="87" t="s">
        <v>1427</v>
      </c>
      <c r="I86" s="88" t="s">
        <v>258</v>
      </c>
      <c r="J86" s="87" t="s">
        <v>1136</v>
      </c>
      <c r="K86" s="134">
        <v>41358</v>
      </c>
      <c r="L86" s="134">
        <v>41385</v>
      </c>
      <c r="M86" s="134">
        <v>41749</v>
      </c>
      <c r="N86" s="129"/>
      <c r="O86" s="206"/>
      <c r="P86" s="319">
        <v>18000</v>
      </c>
      <c r="Q86" s="194" t="s">
        <v>344</v>
      </c>
      <c r="R86" s="194" t="s">
        <v>109</v>
      </c>
      <c r="S86" s="88"/>
      <c r="T86" s="88"/>
      <c r="U86" s="88"/>
      <c r="V86" s="88" t="s">
        <v>263</v>
      </c>
      <c r="W86" s="88" t="s">
        <v>264</v>
      </c>
      <c r="X86" s="88"/>
      <c r="Y86" s="194" t="s">
        <v>624</v>
      </c>
      <c r="Z86" s="88" t="s">
        <v>1907</v>
      </c>
      <c r="AA86" s="194" t="s">
        <v>799</v>
      </c>
      <c r="AB86" s="194" t="s">
        <v>800</v>
      </c>
      <c r="AC86" s="194" t="s">
        <v>265</v>
      </c>
      <c r="AD86" s="149" t="s">
        <v>266</v>
      </c>
      <c r="AE86" s="194"/>
      <c r="AF86" s="213" t="s">
        <v>1799</v>
      </c>
      <c r="AG86" s="194" t="s">
        <v>801</v>
      </c>
      <c r="AH86" s="194" t="s">
        <v>267</v>
      </c>
      <c r="AI86" s="194" t="s">
        <v>268</v>
      </c>
      <c r="AJ86" s="194" t="s">
        <v>802</v>
      </c>
      <c r="AK86" s="88" t="s">
        <v>269</v>
      </c>
      <c r="AL86" s="88" t="s">
        <v>270</v>
      </c>
      <c r="AM86" s="88"/>
      <c r="AN86" s="226" t="s">
        <v>271</v>
      </c>
      <c r="AO86" s="88"/>
      <c r="AP86" s="213" t="s">
        <v>272</v>
      </c>
      <c r="AQ86" s="88" t="s">
        <v>801</v>
      </c>
      <c r="AR86" s="88" t="s">
        <v>267</v>
      </c>
      <c r="AS86" s="88" t="s">
        <v>268</v>
      </c>
      <c r="AT86" s="88"/>
      <c r="AU86" s="88" t="s">
        <v>2373</v>
      </c>
      <c r="AV86" s="88" t="s">
        <v>802</v>
      </c>
      <c r="AW86" s="88" t="s">
        <v>1704</v>
      </c>
      <c r="AX86" s="129">
        <v>0</v>
      </c>
      <c r="AY86" s="129">
        <v>40</v>
      </c>
      <c r="AZ86" s="88" t="s">
        <v>273</v>
      </c>
      <c r="BA86" s="319">
        <v>9000</v>
      </c>
      <c r="BB86" s="194" t="s">
        <v>2381</v>
      </c>
      <c r="BC86" s="129" t="s">
        <v>2047</v>
      </c>
      <c r="BD86" s="129"/>
      <c r="BE86" s="129"/>
      <c r="BF86" s="129"/>
      <c r="BG86" s="129"/>
      <c r="BH86" s="194"/>
      <c r="BI86" s="241"/>
      <c r="BJ86" s="194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88"/>
      <c r="CB86" s="88"/>
      <c r="CC86" s="88"/>
      <c r="CD86" s="87"/>
      <c r="CE86" s="87"/>
      <c r="CF86" s="224"/>
      <c r="CG86" s="204">
        <f t="shared" si="3"/>
        <v>-12.833333333333334</v>
      </c>
      <c r="CH86" s="88"/>
    </row>
    <row r="87" spans="1:85" s="88" customFormat="1" ht="30" customHeight="1">
      <c r="A87" s="229" t="s">
        <v>1381</v>
      </c>
      <c r="B87" s="130"/>
      <c r="C87" s="130" t="s">
        <v>2437</v>
      </c>
      <c r="D87" s="87" t="s">
        <v>1451</v>
      </c>
      <c r="E87" s="87"/>
      <c r="F87" s="87"/>
      <c r="G87" s="116" t="s">
        <v>2704</v>
      </c>
      <c r="H87" s="87" t="s">
        <v>1427</v>
      </c>
      <c r="I87" s="87" t="s">
        <v>258</v>
      </c>
      <c r="J87" s="87" t="s">
        <v>1136</v>
      </c>
      <c r="K87" s="134">
        <v>41344</v>
      </c>
      <c r="L87" s="134">
        <v>41349</v>
      </c>
      <c r="M87" s="134">
        <v>41714</v>
      </c>
      <c r="N87" s="116"/>
      <c r="O87" s="206"/>
      <c r="P87" s="319">
        <v>2000</v>
      </c>
      <c r="Q87" s="161" t="s">
        <v>344</v>
      </c>
      <c r="R87" s="161" t="s">
        <v>109</v>
      </c>
      <c r="S87" s="87"/>
      <c r="T87" s="87"/>
      <c r="V87" s="87" t="s">
        <v>2555</v>
      </c>
      <c r="W87" s="87" t="s">
        <v>2556</v>
      </c>
      <c r="X87" s="87"/>
      <c r="Y87" s="194" t="s">
        <v>624</v>
      </c>
      <c r="Z87" s="87" t="s">
        <v>345</v>
      </c>
      <c r="AA87" s="161" t="s">
        <v>277</v>
      </c>
      <c r="AB87" s="161" t="s">
        <v>295</v>
      </c>
      <c r="AC87" s="149" t="s">
        <v>296</v>
      </c>
      <c r="AD87" s="149"/>
      <c r="AE87" s="161" t="s">
        <v>276</v>
      </c>
      <c r="AF87" s="88" t="s">
        <v>1800</v>
      </c>
      <c r="AG87" s="161" t="s">
        <v>513</v>
      </c>
      <c r="AH87" s="161" t="s">
        <v>514</v>
      </c>
      <c r="AI87" s="161" t="s">
        <v>515</v>
      </c>
      <c r="AJ87" s="161" t="s">
        <v>516</v>
      </c>
      <c r="AK87" s="87" t="s">
        <v>277</v>
      </c>
      <c r="AL87" s="87" t="s">
        <v>295</v>
      </c>
      <c r="AM87" s="87" t="s">
        <v>296</v>
      </c>
      <c r="AN87" s="87"/>
      <c r="AO87" s="87" t="s">
        <v>276</v>
      </c>
      <c r="AP87" s="213" t="s">
        <v>1800</v>
      </c>
      <c r="AQ87" s="87" t="s">
        <v>1976</v>
      </c>
      <c r="AR87" s="87" t="s">
        <v>2197</v>
      </c>
      <c r="AS87" s="87" t="s">
        <v>1977</v>
      </c>
      <c r="AT87" s="87" t="s">
        <v>1978</v>
      </c>
      <c r="AU87" s="87" t="s">
        <v>460</v>
      </c>
      <c r="AV87" s="87" t="s">
        <v>139</v>
      </c>
      <c r="AW87" s="87" t="s">
        <v>2374</v>
      </c>
      <c r="AX87" s="116">
        <v>0</v>
      </c>
      <c r="AY87" s="116">
        <v>10</v>
      </c>
      <c r="AZ87" s="87" t="s">
        <v>365</v>
      </c>
      <c r="BA87" s="207">
        <v>1000</v>
      </c>
      <c r="BB87" s="161" t="s">
        <v>343</v>
      </c>
      <c r="BC87" s="116"/>
      <c r="BD87" s="116"/>
      <c r="BE87" s="116"/>
      <c r="BF87" s="116"/>
      <c r="BG87" s="116"/>
      <c r="BH87" s="161"/>
      <c r="BI87" s="87"/>
      <c r="BJ87" s="161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87"/>
      <c r="CB87" s="87"/>
      <c r="CC87" s="87"/>
      <c r="CF87" s="208"/>
      <c r="CG87" s="204">
        <f t="shared" si="3"/>
        <v>-11.666666666666666</v>
      </c>
    </row>
    <row r="88" spans="1:85" s="88" customFormat="1" ht="30" customHeight="1">
      <c r="A88" s="205" t="s">
        <v>78</v>
      </c>
      <c r="B88" s="87"/>
      <c r="C88" s="87" t="s">
        <v>409</v>
      </c>
      <c r="D88" s="87" t="s">
        <v>1451</v>
      </c>
      <c r="E88" s="87"/>
      <c r="F88" s="87"/>
      <c r="G88" s="116" t="s">
        <v>2704</v>
      </c>
      <c r="H88" s="87" t="s">
        <v>1427</v>
      </c>
      <c r="I88" s="87" t="s">
        <v>258</v>
      </c>
      <c r="J88" s="87" t="s">
        <v>1136</v>
      </c>
      <c r="K88" s="112">
        <v>41310</v>
      </c>
      <c r="L88" s="112">
        <v>41330</v>
      </c>
      <c r="M88" s="112">
        <v>41695</v>
      </c>
      <c r="N88" s="116"/>
      <c r="O88" s="206"/>
      <c r="P88" s="319">
        <v>20000</v>
      </c>
      <c r="Q88" s="161" t="s">
        <v>1681</v>
      </c>
      <c r="R88" s="161" t="s">
        <v>425</v>
      </c>
      <c r="S88" s="87"/>
      <c r="T88" s="87" t="s">
        <v>1710</v>
      </c>
      <c r="V88" s="87"/>
      <c r="X88" s="87"/>
      <c r="Y88" s="161" t="s">
        <v>165</v>
      </c>
      <c r="Z88" s="87" t="s">
        <v>165</v>
      </c>
      <c r="AA88" s="194" t="s">
        <v>1682</v>
      </c>
      <c r="AB88" s="194" t="s">
        <v>1683</v>
      </c>
      <c r="AC88" s="194" t="s">
        <v>2440</v>
      </c>
      <c r="AD88" s="149"/>
      <c r="AE88" s="161" t="s">
        <v>2441</v>
      </c>
      <c r="AF88" s="213" t="s">
        <v>1735</v>
      </c>
      <c r="AG88" s="161" t="s">
        <v>1687</v>
      </c>
      <c r="AH88" s="161" t="s">
        <v>1688</v>
      </c>
      <c r="AI88" s="161" t="s">
        <v>2438</v>
      </c>
      <c r="AJ88" s="161" t="s">
        <v>2439</v>
      </c>
      <c r="AK88" s="87" t="s">
        <v>2442</v>
      </c>
      <c r="AL88" s="87" t="s">
        <v>641</v>
      </c>
      <c r="AM88" s="87" t="s">
        <v>2443</v>
      </c>
      <c r="AN88" s="87"/>
      <c r="AO88" s="87"/>
      <c r="AP88" s="87"/>
      <c r="AQ88" s="87" t="s">
        <v>1687</v>
      </c>
      <c r="AR88" s="87" t="s">
        <v>1688</v>
      </c>
      <c r="AS88" s="87" t="s">
        <v>2438</v>
      </c>
      <c r="AT88" s="87" t="s">
        <v>2444</v>
      </c>
      <c r="AU88" s="87" t="s">
        <v>675</v>
      </c>
      <c r="AV88" s="87" t="s">
        <v>2439</v>
      </c>
      <c r="AW88" s="87" t="s">
        <v>675</v>
      </c>
      <c r="AX88" s="116">
        <v>0</v>
      </c>
      <c r="AY88" s="116">
        <v>20</v>
      </c>
      <c r="AZ88" s="87" t="s">
        <v>208</v>
      </c>
      <c r="BA88" s="207"/>
      <c r="BB88" s="161" t="s">
        <v>2381</v>
      </c>
      <c r="BC88" s="116"/>
      <c r="BD88" s="116"/>
      <c r="BE88" s="116"/>
      <c r="BF88" s="116"/>
      <c r="BG88" s="116"/>
      <c r="BH88" s="161"/>
      <c r="BI88" s="87"/>
      <c r="BJ88" s="161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87"/>
      <c r="CB88" s="87"/>
      <c r="CC88" s="87"/>
      <c r="CF88" s="208"/>
      <c r="CG88" s="204">
        <f t="shared" si="3"/>
        <v>-11.033333333333333</v>
      </c>
    </row>
    <row r="89" spans="1:118" s="109" customFormat="1" ht="30" customHeight="1">
      <c r="A89" s="231" t="s">
        <v>1546</v>
      </c>
      <c r="B89" s="88" t="s">
        <v>716</v>
      </c>
      <c r="C89" s="88" t="s">
        <v>1547</v>
      </c>
      <c r="D89" s="88" t="s">
        <v>1498</v>
      </c>
      <c r="E89" s="88"/>
      <c r="F89" s="88"/>
      <c r="G89" s="116" t="s">
        <v>2704</v>
      </c>
      <c r="H89" s="87" t="s">
        <v>1427</v>
      </c>
      <c r="I89" s="87" t="s">
        <v>258</v>
      </c>
      <c r="J89" s="87" t="s">
        <v>1136</v>
      </c>
      <c r="K89" s="103">
        <v>41183</v>
      </c>
      <c r="L89" s="104">
        <v>41135</v>
      </c>
      <c r="M89" s="104">
        <v>41499</v>
      </c>
      <c r="N89" s="104"/>
      <c r="O89" s="206"/>
      <c r="P89" s="319">
        <v>30000</v>
      </c>
      <c r="Q89" s="194" t="s">
        <v>344</v>
      </c>
      <c r="R89" s="194" t="s">
        <v>109</v>
      </c>
      <c r="S89" s="88"/>
      <c r="T89" s="88"/>
      <c r="U89" s="88"/>
      <c r="V89" s="88" t="s">
        <v>719</v>
      </c>
      <c r="W89" s="88" t="s">
        <v>720</v>
      </c>
      <c r="X89" s="88"/>
      <c r="Y89" s="194" t="s">
        <v>624</v>
      </c>
      <c r="Z89" s="88" t="s">
        <v>1548</v>
      </c>
      <c r="AA89" s="194" t="s">
        <v>155</v>
      </c>
      <c r="AB89" s="194" t="s">
        <v>1549</v>
      </c>
      <c r="AC89" s="194" t="s">
        <v>1550</v>
      </c>
      <c r="AD89" s="194" t="s">
        <v>1551</v>
      </c>
      <c r="AE89" s="194" t="s">
        <v>1552</v>
      </c>
      <c r="AF89" s="213" t="s">
        <v>1553</v>
      </c>
      <c r="AG89" s="194" t="s">
        <v>544</v>
      </c>
      <c r="AH89" s="194" t="s">
        <v>1554</v>
      </c>
      <c r="AI89" s="194" t="s">
        <v>418</v>
      </c>
      <c r="AJ89" s="194" t="s">
        <v>1555</v>
      </c>
      <c r="AK89" s="88" t="s">
        <v>1556</v>
      </c>
      <c r="AL89" s="88" t="s">
        <v>1549</v>
      </c>
      <c r="AM89" s="88" t="s">
        <v>1557</v>
      </c>
      <c r="AN89" s="88" t="s">
        <v>1557</v>
      </c>
      <c r="AO89" s="88" t="s">
        <v>1175</v>
      </c>
      <c r="AP89" s="213" t="s">
        <v>1558</v>
      </c>
      <c r="AQ89" s="88" t="s">
        <v>1559</v>
      </c>
      <c r="AR89" s="88" t="s">
        <v>1554</v>
      </c>
      <c r="AS89" s="88" t="s">
        <v>1560</v>
      </c>
      <c r="AT89" s="88" t="s">
        <v>418</v>
      </c>
      <c r="AU89" s="88" t="s">
        <v>460</v>
      </c>
      <c r="AV89" s="88" t="s">
        <v>1555</v>
      </c>
      <c r="AW89" s="88" t="s">
        <v>459</v>
      </c>
      <c r="AX89" s="129">
        <v>0</v>
      </c>
      <c r="AY89" s="129">
        <v>12</v>
      </c>
      <c r="AZ89" s="88" t="s">
        <v>1561</v>
      </c>
      <c r="BA89" s="319">
        <v>25000</v>
      </c>
      <c r="BB89" s="194" t="s">
        <v>343</v>
      </c>
      <c r="BC89" s="129"/>
      <c r="BD89" s="129"/>
      <c r="BE89" s="129"/>
      <c r="BF89" s="129"/>
      <c r="BG89" s="129"/>
      <c r="BH89" s="194"/>
      <c r="BI89" s="241"/>
      <c r="BJ89" s="194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88"/>
      <c r="CB89" s="88"/>
      <c r="CC89" s="88"/>
      <c r="CD89" s="88"/>
      <c r="CE89" s="88"/>
      <c r="CF89" s="208"/>
      <c r="CG89" s="204">
        <f t="shared" si="3"/>
        <v>-4.5</v>
      </c>
      <c r="CH89" s="88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</row>
    <row r="90" spans="1:118" s="109" customFormat="1" ht="30" customHeight="1">
      <c r="A90" s="231" t="s">
        <v>1546</v>
      </c>
      <c r="B90" s="88" t="s">
        <v>2495</v>
      </c>
      <c r="C90" s="88" t="s">
        <v>2491</v>
      </c>
      <c r="D90" s="88" t="s">
        <v>1498</v>
      </c>
      <c r="E90" s="88"/>
      <c r="F90" s="88"/>
      <c r="G90" s="116" t="s">
        <v>2704</v>
      </c>
      <c r="H90" s="87" t="s">
        <v>1427</v>
      </c>
      <c r="I90" s="87" t="s">
        <v>258</v>
      </c>
      <c r="J90" s="87" t="s">
        <v>1136</v>
      </c>
      <c r="K90" s="113">
        <v>41305</v>
      </c>
      <c r="L90" s="112">
        <v>41314</v>
      </c>
      <c r="M90" s="112">
        <v>41678</v>
      </c>
      <c r="N90" s="129"/>
      <c r="O90" s="206"/>
      <c r="P90" s="319">
        <v>35000</v>
      </c>
      <c r="Q90" s="194" t="s">
        <v>2492</v>
      </c>
      <c r="R90" s="194" t="s">
        <v>109</v>
      </c>
      <c r="S90" s="88"/>
      <c r="T90" s="88"/>
      <c r="U90" s="88"/>
      <c r="V90" s="88"/>
      <c r="W90" s="88" t="s">
        <v>2493</v>
      </c>
      <c r="X90" s="88"/>
      <c r="Y90" s="194" t="s">
        <v>624</v>
      </c>
      <c r="Z90" s="88" t="s">
        <v>345</v>
      </c>
      <c r="AA90" s="194" t="s">
        <v>155</v>
      </c>
      <c r="AB90" s="194" t="s">
        <v>1549</v>
      </c>
      <c r="AC90" s="194" t="s">
        <v>1550</v>
      </c>
      <c r="AD90" s="194" t="s">
        <v>1551</v>
      </c>
      <c r="AE90" s="194" t="s">
        <v>2494</v>
      </c>
      <c r="AF90" s="213" t="s">
        <v>1553</v>
      </c>
      <c r="AG90" s="194" t="s">
        <v>544</v>
      </c>
      <c r="AH90" s="194" t="s">
        <v>1554</v>
      </c>
      <c r="AI90" s="194" t="s">
        <v>418</v>
      </c>
      <c r="AJ90" s="194" t="s">
        <v>1555</v>
      </c>
      <c r="AK90" s="88" t="s">
        <v>1556</v>
      </c>
      <c r="AL90" s="88" t="s">
        <v>1549</v>
      </c>
      <c r="AM90" s="88" t="s">
        <v>1557</v>
      </c>
      <c r="AN90" s="88" t="s">
        <v>1557</v>
      </c>
      <c r="AO90" s="88"/>
      <c r="AP90" s="213" t="s">
        <v>1558</v>
      </c>
      <c r="AQ90" s="88" t="s">
        <v>2495</v>
      </c>
      <c r="AR90" s="88" t="s">
        <v>2496</v>
      </c>
      <c r="AS90" s="88" t="s">
        <v>1742</v>
      </c>
      <c r="AT90" s="88" t="s">
        <v>1453</v>
      </c>
      <c r="AU90" s="88" t="s">
        <v>2373</v>
      </c>
      <c r="AV90" s="88" t="s">
        <v>2497</v>
      </c>
      <c r="AW90" s="88" t="s">
        <v>459</v>
      </c>
      <c r="AX90" s="129">
        <v>0</v>
      </c>
      <c r="AY90" s="129">
        <v>12</v>
      </c>
      <c r="AZ90" s="88" t="s">
        <v>2498</v>
      </c>
      <c r="BA90" s="319">
        <v>30000</v>
      </c>
      <c r="BB90" s="194" t="s">
        <v>349</v>
      </c>
      <c r="BC90" s="129"/>
      <c r="BD90" s="129"/>
      <c r="BE90" s="129"/>
      <c r="BF90" s="129"/>
      <c r="BG90" s="129"/>
      <c r="BH90" s="194"/>
      <c r="BI90" s="241"/>
      <c r="BJ90" s="194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88"/>
      <c r="CB90" s="88"/>
      <c r="CC90" s="88"/>
      <c r="CD90" s="108"/>
      <c r="CE90" s="108"/>
      <c r="CF90" s="212"/>
      <c r="CG90" s="204">
        <f t="shared" si="3"/>
        <v>-10.466666666666667</v>
      </c>
      <c r="CH90" s="88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</row>
    <row r="91" spans="1:86" s="70" customFormat="1" ht="30" customHeight="1">
      <c r="A91" s="231" t="s">
        <v>1546</v>
      </c>
      <c r="B91" s="88" t="s">
        <v>755</v>
      </c>
      <c r="C91" s="88" t="s">
        <v>756</v>
      </c>
      <c r="D91" s="88" t="s">
        <v>1498</v>
      </c>
      <c r="E91" s="88" t="s">
        <v>2867</v>
      </c>
      <c r="F91" s="88"/>
      <c r="G91" s="116" t="s">
        <v>2704</v>
      </c>
      <c r="H91" s="87" t="s">
        <v>1427</v>
      </c>
      <c r="I91" s="87" t="s">
        <v>258</v>
      </c>
      <c r="J91" s="87" t="s">
        <v>1136</v>
      </c>
      <c r="K91" s="113">
        <v>41317</v>
      </c>
      <c r="L91" s="112">
        <v>41261</v>
      </c>
      <c r="M91" s="112">
        <v>41625</v>
      </c>
      <c r="N91" s="104"/>
      <c r="O91" s="206"/>
      <c r="P91" s="319">
        <v>30000</v>
      </c>
      <c r="Q91" s="194" t="s">
        <v>757</v>
      </c>
      <c r="R91" s="194" t="s">
        <v>425</v>
      </c>
      <c r="S91" s="88"/>
      <c r="T91" s="88" t="s">
        <v>1710</v>
      </c>
      <c r="U91" s="88" t="s">
        <v>1794</v>
      </c>
      <c r="V91" s="88" t="s">
        <v>758</v>
      </c>
      <c r="W91" s="88" t="s">
        <v>2868</v>
      </c>
      <c r="X91" s="88"/>
      <c r="Y91" s="194" t="s">
        <v>165</v>
      </c>
      <c r="Z91" s="88" t="s">
        <v>2192</v>
      </c>
      <c r="AA91" s="194" t="s">
        <v>155</v>
      </c>
      <c r="AB91" s="194" t="s">
        <v>1549</v>
      </c>
      <c r="AC91" s="194" t="s">
        <v>1550</v>
      </c>
      <c r="AD91" s="194" t="s">
        <v>1551</v>
      </c>
      <c r="AE91" s="194" t="s">
        <v>1552</v>
      </c>
      <c r="AF91" s="213" t="s">
        <v>1553</v>
      </c>
      <c r="AG91" s="194" t="s">
        <v>544</v>
      </c>
      <c r="AH91" s="194" t="s">
        <v>1554</v>
      </c>
      <c r="AI91" s="194" t="s">
        <v>418</v>
      </c>
      <c r="AJ91" s="194" t="s">
        <v>1555</v>
      </c>
      <c r="AK91" s="88" t="s">
        <v>1105</v>
      </c>
      <c r="AL91" s="88" t="s">
        <v>759</v>
      </c>
      <c r="AM91" s="88" t="s">
        <v>1550</v>
      </c>
      <c r="AN91" s="88"/>
      <c r="AO91" s="88" t="s">
        <v>1552</v>
      </c>
      <c r="AP91" s="213" t="s">
        <v>760</v>
      </c>
      <c r="AQ91" s="88" t="s">
        <v>1559</v>
      </c>
      <c r="AR91" s="88" t="s">
        <v>1554</v>
      </c>
      <c r="AS91" s="88" t="s">
        <v>1560</v>
      </c>
      <c r="AT91" s="88" t="s">
        <v>2433</v>
      </c>
      <c r="AU91" s="88" t="s">
        <v>2373</v>
      </c>
      <c r="AV91" s="88" t="s">
        <v>1555</v>
      </c>
      <c r="AW91" s="88" t="s">
        <v>459</v>
      </c>
      <c r="AX91" s="129">
        <v>0</v>
      </c>
      <c r="AY91" s="129">
        <v>10</v>
      </c>
      <c r="AZ91" s="88" t="s">
        <v>2869</v>
      </c>
      <c r="BA91" s="319">
        <v>30000</v>
      </c>
      <c r="BB91" s="194" t="s">
        <v>2381</v>
      </c>
      <c r="BC91" s="129"/>
      <c r="BD91" s="129"/>
      <c r="BE91" s="129"/>
      <c r="BF91" s="129" t="s">
        <v>2047</v>
      </c>
      <c r="BG91" s="129"/>
      <c r="BH91" s="194"/>
      <c r="BI91" s="241"/>
      <c r="BJ91" s="194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88"/>
      <c r="CB91" s="88"/>
      <c r="CC91" s="88"/>
      <c r="CD91" s="88"/>
      <c r="CE91" s="88"/>
      <c r="CF91" s="208"/>
      <c r="CG91" s="204">
        <f t="shared" si="3"/>
        <v>-8.7</v>
      </c>
      <c r="CH91" s="88"/>
    </row>
    <row r="92" spans="1:94" s="70" customFormat="1" ht="30" customHeight="1">
      <c r="A92" s="231" t="s">
        <v>1842</v>
      </c>
      <c r="B92" s="88"/>
      <c r="C92" s="88" t="s">
        <v>1843</v>
      </c>
      <c r="D92" s="88" t="s">
        <v>1498</v>
      </c>
      <c r="E92" s="88"/>
      <c r="F92" s="88"/>
      <c r="G92" s="129" t="s">
        <v>2704</v>
      </c>
      <c r="H92" s="87" t="s">
        <v>1427</v>
      </c>
      <c r="I92" s="87" t="s">
        <v>258</v>
      </c>
      <c r="J92" s="87" t="s">
        <v>1136</v>
      </c>
      <c r="K92" s="112">
        <v>41218</v>
      </c>
      <c r="L92" s="112">
        <v>41159</v>
      </c>
      <c r="M92" s="112">
        <v>41523</v>
      </c>
      <c r="N92" s="88"/>
      <c r="O92" s="88"/>
      <c r="P92" s="319">
        <v>30000</v>
      </c>
      <c r="Q92" s="194" t="s">
        <v>1830</v>
      </c>
      <c r="R92" s="323" t="s">
        <v>1910</v>
      </c>
      <c r="S92" s="88"/>
      <c r="T92" s="88"/>
      <c r="U92" s="88" t="s">
        <v>2706</v>
      </c>
      <c r="V92" s="88" t="s">
        <v>1844</v>
      </c>
      <c r="W92" s="88"/>
      <c r="X92" s="88"/>
      <c r="Y92" s="194" t="s">
        <v>624</v>
      </c>
      <c r="Z92" s="88" t="s">
        <v>1907</v>
      </c>
      <c r="AA92" s="194"/>
      <c r="AB92" s="194"/>
      <c r="AC92" s="194"/>
      <c r="AD92" s="194"/>
      <c r="AE92" s="194"/>
      <c r="AF92" s="88"/>
      <c r="AG92" s="194"/>
      <c r="AH92" s="194"/>
      <c r="AI92" s="194"/>
      <c r="AJ92" s="149"/>
      <c r="AK92" s="88" t="s">
        <v>1556</v>
      </c>
      <c r="AL92" s="88" t="s">
        <v>1549</v>
      </c>
      <c r="AM92" s="88" t="s">
        <v>1550</v>
      </c>
      <c r="AN92" s="226"/>
      <c r="AO92" s="88"/>
      <c r="AP92" s="213" t="s">
        <v>1845</v>
      </c>
      <c r="AQ92" s="88" t="s">
        <v>2707</v>
      </c>
      <c r="AR92" s="88" t="s">
        <v>1846</v>
      </c>
      <c r="AS92" s="88" t="s">
        <v>2057</v>
      </c>
      <c r="AT92" s="88" t="s">
        <v>1848</v>
      </c>
      <c r="AU92" s="88"/>
      <c r="AV92" s="88" t="s">
        <v>1847</v>
      </c>
      <c r="AW92" s="88" t="s">
        <v>459</v>
      </c>
      <c r="AX92" s="129">
        <v>0</v>
      </c>
      <c r="AY92" s="129">
        <v>12</v>
      </c>
      <c r="AZ92" s="88" t="s">
        <v>1849</v>
      </c>
      <c r="BA92" s="319">
        <v>30000</v>
      </c>
      <c r="BB92" s="194" t="s">
        <v>2381</v>
      </c>
      <c r="BC92" s="129" t="s">
        <v>2047</v>
      </c>
      <c r="BD92" s="129"/>
      <c r="BE92" s="129"/>
      <c r="BF92" s="129"/>
      <c r="BG92" s="129"/>
      <c r="BH92" s="194"/>
      <c r="BI92" s="241"/>
      <c r="BJ92" s="194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88"/>
      <c r="CB92" s="88"/>
      <c r="CC92" s="108"/>
      <c r="CD92" s="88"/>
      <c r="CE92" s="107"/>
      <c r="CF92" s="324"/>
      <c r="CG92" s="204">
        <f t="shared" si="3"/>
        <v>-5.3</v>
      </c>
      <c r="CH92" s="107"/>
      <c r="CI92" s="71"/>
      <c r="CJ92" s="71"/>
      <c r="CM92" s="73"/>
      <c r="CN92" s="74"/>
      <c r="CO92" s="74"/>
      <c r="CP92" s="75"/>
    </row>
    <row r="93" spans="1:118" s="87" customFormat="1" ht="30" customHeight="1">
      <c r="A93" s="214" t="s">
        <v>2841</v>
      </c>
      <c r="C93" s="90" t="s">
        <v>1637</v>
      </c>
      <c r="D93" s="118" t="s">
        <v>1451</v>
      </c>
      <c r="E93" s="118"/>
      <c r="F93" s="90"/>
      <c r="G93" s="116" t="s">
        <v>2704</v>
      </c>
      <c r="H93" s="87" t="s">
        <v>1427</v>
      </c>
      <c r="I93" s="87" t="s">
        <v>258</v>
      </c>
      <c r="J93" s="87" t="s">
        <v>1136</v>
      </c>
      <c r="K93" s="112">
        <v>41229</v>
      </c>
      <c r="L93" s="112">
        <v>41184</v>
      </c>
      <c r="M93" s="112">
        <v>41549</v>
      </c>
      <c r="O93" s="118"/>
      <c r="P93" s="319">
        <v>11000</v>
      </c>
      <c r="Q93" s="90" t="s">
        <v>344</v>
      </c>
      <c r="R93" s="90" t="s">
        <v>109</v>
      </c>
      <c r="S93" s="90"/>
      <c r="T93" s="91"/>
      <c r="U93" s="91"/>
      <c r="V93" s="114" t="s">
        <v>2842</v>
      </c>
      <c r="W93" s="119" t="s">
        <v>2843</v>
      </c>
      <c r="X93" s="91"/>
      <c r="Y93" s="90" t="s">
        <v>624</v>
      </c>
      <c r="Z93" s="114" t="s">
        <v>345</v>
      </c>
      <c r="AA93" s="90" t="s">
        <v>361</v>
      </c>
      <c r="AB93" s="90" t="s">
        <v>2844</v>
      </c>
      <c r="AC93" s="216" t="s">
        <v>2845</v>
      </c>
      <c r="AD93" s="216" t="s">
        <v>2846</v>
      </c>
      <c r="AE93" s="90" t="s">
        <v>2847</v>
      </c>
      <c r="AF93" s="114" t="s">
        <v>2848</v>
      </c>
      <c r="AG93" s="217"/>
      <c r="AH93" s="217"/>
      <c r="AI93" s="217"/>
      <c r="AJ93" s="217"/>
      <c r="AK93" s="114" t="s">
        <v>361</v>
      </c>
      <c r="AL93" s="114" t="s">
        <v>2844</v>
      </c>
      <c r="AM93" s="114" t="s">
        <v>2845</v>
      </c>
      <c r="AN93" s="218" t="s">
        <v>2846</v>
      </c>
      <c r="AO93" s="114" t="s">
        <v>2847</v>
      </c>
      <c r="AP93" s="114" t="s">
        <v>2848</v>
      </c>
      <c r="AQ93" s="114" t="s">
        <v>2849</v>
      </c>
      <c r="AR93" s="114" t="s">
        <v>2850</v>
      </c>
      <c r="AS93" s="114" t="s">
        <v>2851</v>
      </c>
      <c r="AT93" s="114" t="s">
        <v>2852</v>
      </c>
      <c r="AU93" s="114" t="s">
        <v>2373</v>
      </c>
      <c r="AV93" s="114" t="s">
        <v>2853</v>
      </c>
      <c r="AW93" s="114" t="s">
        <v>1697</v>
      </c>
      <c r="AX93" s="219">
        <v>0</v>
      </c>
      <c r="AY93" s="219">
        <v>40</v>
      </c>
      <c r="AZ93" s="114" t="s">
        <v>2854</v>
      </c>
      <c r="BA93" s="126">
        <v>7000</v>
      </c>
      <c r="BB93" s="90" t="s">
        <v>343</v>
      </c>
      <c r="BC93" s="128"/>
      <c r="BD93" s="219"/>
      <c r="BE93" s="243"/>
      <c r="BF93" s="128"/>
      <c r="BG93" s="128"/>
      <c r="BH93" s="91"/>
      <c r="BI93" s="244"/>
      <c r="BJ93" s="91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91"/>
      <c r="CB93" s="91"/>
      <c r="CC93" s="245"/>
      <c r="CD93" s="245"/>
      <c r="CE93" s="91"/>
      <c r="CF93" s="246"/>
      <c r="CG93" s="204"/>
      <c r="CH93" s="245"/>
      <c r="CI93" s="91"/>
      <c r="CJ93" s="90"/>
      <c r="CK93" s="89"/>
      <c r="CL93" s="92"/>
      <c r="CM93" s="93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</row>
    <row r="94" spans="1:118" s="87" customFormat="1" ht="30" customHeight="1">
      <c r="A94" s="205" t="s">
        <v>1465</v>
      </c>
      <c r="C94" s="87" t="s">
        <v>658</v>
      </c>
      <c r="D94" s="87" t="s">
        <v>1451</v>
      </c>
      <c r="G94" s="116" t="s">
        <v>2704</v>
      </c>
      <c r="H94" s="87" t="s">
        <v>1427</v>
      </c>
      <c r="I94" s="87" t="s">
        <v>258</v>
      </c>
      <c r="J94" s="87" t="s">
        <v>1136</v>
      </c>
      <c r="K94" s="113">
        <v>41331</v>
      </c>
      <c r="L94" s="112">
        <v>41295</v>
      </c>
      <c r="M94" s="112">
        <v>41660</v>
      </c>
      <c r="N94" s="116"/>
      <c r="O94" s="206"/>
      <c r="P94" s="319">
        <v>12000</v>
      </c>
      <c r="Q94" s="161" t="s">
        <v>344</v>
      </c>
      <c r="R94" s="161" t="s">
        <v>109</v>
      </c>
      <c r="U94" s="88"/>
      <c r="W94" s="88" t="s">
        <v>177</v>
      </c>
      <c r="Y94" s="194" t="s">
        <v>624</v>
      </c>
      <c r="Z94" s="87" t="s">
        <v>345</v>
      </c>
      <c r="AA94" s="194" t="s">
        <v>1096</v>
      </c>
      <c r="AB94" s="194" t="s">
        <v>2221</v>
      </c>
      <c r="AC94" s="194" t="s">
        <v>285</v>
      </c>
      <c r="AD94" s="149" t="s">
        <v>286</v>
      </c>
      <c r="AE94" s="161" t="s">
        <v>285</v>
      </c>
      <c r="AF94" s="88" t="s">
        <v>184</v>
      </c>
      <c r="AG94" s="161" t="s">
        <v>185</v>
      </c>
      <c r="AH94" s="161" t="s">
        <v>186</v>
      </c>
      <c r="AI94" s="161" t="s">
        <v>284</v>
      </c>
      <c r="AJ94" s="161" t="s">
        <v>187</v>
      </c>
      <c r="AK94" s="87" t="s">
        <v>1096</v>
      </c>
      <c r="AL94" s="87" t="s">
        <v>2221</v>
      </c>
      <c r="AM94" s="87" t="s">
        <v>285</v>
      </c>
      <c r="AN94" s="87" t="s">
        <v>286</v>
      </c>
      <c r="AO94" s="87" t="s">
        <v>285</v>
      </c>
      <c r="AP94" s="88" t="s">
        <v>184</v>
      </c>
      <c r="AQ94" s="87" t="s">
        <v>681</v>
      </c>
      <c r="AR94" s="87" t="s">
        <v>2118</v>
      </c>
      <c r="AS94" s="87" t="s">
        <v>284</v>
      </c>
      <c r="AT94" s="87" t="s">
        <v>2210</v>
      </c>
      <c r="AU94" s="87" t="s">
        <v>2373</v>
      </c>
      <c r="AV94" s="87" t="s">
        <v>2408</v>
      </c>
      <c r="AW94" s="87" t="s">
        <v>1697</v>
      </c>
      <c r="AX94" s="116">
        <v>0</v>
      </c>
      <c r="AY94" s="116">
        <v>40</v>
      </c>
      <c r="AZ94" s="87" t="s">
        <v>1482</v>
      </c>
      <c r="BA94" s="207">
        <v>5000</v>
      </c>
      <c r="BB94" s="161" t="s">
        <v>2381</v>
      </c>
      <c r="BC94" s="116"/>
      <c r="BD94" s="116"/>
      <c r="BE94" s="116"/>
      <c r="BF94" s="116">
        <v>0</v>
      </c>
      <c r="BG94" s="116">
        <v>20</v>
      </c>
      <c r="BH94" s="161" t="s">
        <v>2590</v>
      </c>
      <c r="BI94" s="87">
        <v>5000</v>
      </c>
      <c r="BJ94" s="161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D94" s="108"/>
      <c r="CE94" s="108"/>
      <c r="CF94" s="208"/>
      <c r="CG94" s="204">
        <f aca="true" t="shared" si="4" ref="CG94:CG113">($C$3-M94)/30</f>
        <v>-9.866666666666667</v>
      </c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</row>
    <row r="95" spans="1:86" s="70" customFormat="1" ht="30" customHeight="1">
      <c r="A95" s="326" t="s">
        <v>486</v>
      </c>
      <c r="B95" s="258"/>
      <c r="C95" s="258" t="s">
        <v>487</v>
      </c>
      <c r="D95" s="88" t="s">
        <v>1498</v>
      </c>
      <c r="E95" s="353" t="s">
        <v>3054</v>
      </c>
      <c r="F95" s="88"/>
      <c r="G95" s="116" t="s">
        <v>2704</v>
      </c>
      <c r="H95" s="87" t="s">
        <v>1427</v>
      </c>
      <c r="I95" s="87" t="s">
        <v>1217</v>
      </c>
      <c r="J95" s="88" t="s">
        <v>938</v>
      </c>
      <c r="K95" s="133">
        <v>41368</v>
      </c>
      <c r="L95" s="134">
        <v>41378</v>
      </c>
      <c r="M95" s="134">
        <v>41742</v>
      </c>
      <c r="N95" s="104"/>
      <c r="O95" s="206"/>
      <c r="P95" s="319">
        <v>20000</v>
      </c>
      <c r="Q95" s="194" t="s">
        <v>344</v>
      </c>
      <c r="R95" s="194" t="s">
        <v>109</v>
      </c>
      <c r="S95" s="88"/>
      <c r="T95" s="88"/>
      <c r="U95" s="88"/>
      <c r="V95" s="88"/>
      <c r="W95" s="88" t="s">
        <v>236</v>
      </c>
      <c r="X95" s="88" t="s">
        <v>237</v>
      </c>
      <c r="Y95" s="194" t="s">
        <v>624</v>
      </c>
      <c r="Z95" s="88" t="s">
        <v>345</v>
      </c>
      <c r="AA95" s="194" t="s">
        <v>488</v>
      </c>
      <c r="AB95" s="194" t="s">
        <v>489</v>
      </c>
      <c r="AC95" s="194" t="s">
        <v>490</v>
      </c>
      <c r="AD95" s="149" t="s">
        <v>491</v>
      </c>
      <c r="AE95" s="194" t="s">
        <v>490</v>
      </c>
      <c r="AF95" s="213" t="s">
        <v>492</v>
      </c>
      <c r="AG95" s="320"/>
      <c r="AH95" s="320"/>
      <c r="AI95" s="320"/>
      <c r="AJ95" s="320"/>
      <c r="AK95" s="88" t="s">
        <v>488</v>
      </c>
      <c r="AL95" s="88" t="s">
        <v>489</v>
      </c>
      <c r="AM95" s="88" t="s">
        <v>490</v>
      </c>
      <c r="AN95" s="226" t="s">
        <v>491</v>
      </c>
      <c r="AO95" s="88" t="s">
        <v>490</v>
      </c>
      <c r="AP95" s="213" t="s">
        <v>492</v>
      </c>
      <c r="AQ95" s="88" t="s">
        <v>493</v>
      </c>
      <c r="AR95" s="88" t="s">
        <v>494</v>
      </c>
      <c r="AS95" s="88" t="s">
        <v>495</v>
      </c>
      <c r="AT95" s="88" t="s">
        <v>496</v>
      </c>
      <c r="AU95" s="88" t="s">
        <v>676</v>
      </c>
      <c r="AV95" s="88" t="s">
        <v>497</v>
      </c>
      <c r="AW95" s="88" t="s">
        <v>676</v>
      </c>
      <c r="AX95" s="129">
        <v>0</v>
      </c>
      <c r="AY95" s="129">
        <v>40</v>
      </c>
      <c r="AZ95" s="88" t="s">
        <v>498</v>
      </c>
      <c r="BA95" s="319">
        <v>7000</v>
      </c>
      <c r="BB95" s="194" t="s">
        <v>417</v>
      </c>
      <c r="BC95" s="129"/>
      <c r="BD95" s="129"/>
      <c r="BE95" s="129"/>
      <c r="BF95" s="129">
        <v>0</v>
      </c>
      <c r="BG95" s="129">
        <v>12</v>
      </c>
      <c r="BH95" s="194" t="s">
        <v>499</v>
      </c>
      <c r="BI95" s="241">
        <v>1500</v>
      </c>
      <c r="BJ95" s="194" t="s">
        <v>343</v>
      </c>
      <c r="BK95" s="129"/>
      <c r="BL95" s="129"/>
      <c r="BM95" s="129"/>
      <c r="BN95" s="129">
        <v>0</v>
      </c>
      <c r="BO95" s="129">
        <v>5</v>
      </c>
      <c r="BP95" s="129" t="s">
        <v>500</v>
      </c>
      <c r="BQ95" s="129" t="s">
        <v>1937</v>
      </c>
      <c r="BR95" s="129"/>
      <c r="BS95" s="129"/>
      <c r="BT95" s="129"/>
      <c r="BU95" s="129"/>
      <c r="BV95" s="129"/>
      <c r="BW95" s="129" t="s">
        <v>737</v>
      </c>
      <c r="BX95" s="129"/>
      <c r="BY95" s="129"/>
      <c r="BZ95" s="129" t="s">
        <v>736</v>
      </c>
      <c r="CA95" s="88"/>
      <c r="CB95" s="88"/>
      <c r="CC95" s="88"/>
      <c r="CD95" s="88"/>
      <c r="CE95" s="88"/>
      <c r="CF95" s="208"/>
      <c r="CG95" s="204">
        <f t="shared" si="4"/>
        <v>-12.6</v>
      </c>
      <c r="CH95" s="88"/>
    </row>
    <row r="96" spans="1:86" s="70" customFormat="1" ht="30" customHeight="1">
      <c r="A96" s="231" t="s">
        <v>486</v>
      </c>
      <c r="B96" s="88"/>
      <c r="C96" s="88" t="s">
        <v>1066</v>
      </c>
      <c r="D96" s="88" t="s">
        <v>1498</v>
      </c>
      <c r="E96" s="334" t="s">
        <v>2927</v>
      </c>
      <c r="F96" s="88"/>
      <c r="G96" s="116" t="s">
        <v>2704</v>
      </c>
      <c r="H96" s="87" t="s">
        <v>1427</v>
      </c>
      <c r="I96" s="87" t="s">
        <v>1217</v>
      </c>
      <c r="J96" s="88" t="s">
        <v>938</v>
      </c>
      <c r="K96" s="103">
        <v>41086</v>
      </c>
      <c r="L96" s="104">
        <v>41040</v>
      </c>
      <c r="M96" s="104">
        <v>41404</v>
      </c>
      <c r="N96" s="129"/>
      <c r="O96" s="206"/>
      <c r="P96" s="319">
        <v>24500</v>
      </c>
      <c r="Q96" s="194" t="s">
        <v>1067</v>
      </c>
      <c r="R96" s="194" t="s">
        <v>425</v>
      </c>
      <c r="S96" s="88"/>
      <c r="T96" s="88" t="s">
        <v>1710</v>
      </c>
      <c r="U96" s="88" t="s">
        <v>1313</v>
      </c>
      <c r="V96" s="88" t="s">
        <v>1314</v>
      </c>
      <c r="W96" s="88" t="s">
        <v>2245</v>
      </c>
      <c r="X96" s="88"/>
      <c r="Y96" s="194" t="s">
        <v>165</v>
      </c>
      <c r="Z96" s="88" t="s">
        <v>369</v>
      </c>
      <c r="AA96" s="194" t="s">
        <v>1315</v>
      </c>
      <c r="AB96" s="194" t="s">
        <v>1316</v>
      </c>
      <c r="AC96" s="194" t="s">
        <v>1068</v>
      </c>
      <c r="AD96" s="149"/>
      <c r="AE96" s="194"/>
      <c r="AF96" s="213" t="s">
        <v>736</v>
      </c>
      <c r="AG96" s="320"/>
      <c r="AH96" s="320"/>
      <c r="AI96" s="320"/>
      <c r="AJ96" s="320"/>
      <c r="AK96" s="88" t="s">
        <v>488</v>
      </c>
      <c r="AL96" s="88" t="s">
        <v>489</v>
      </c>
      <c r="AM96" s="88" t="s">
        <v>1068</v>
      </c>
      <c r="AN96" s="88" t="s">
        <v>491</v>
      </c>
      <c r="AO96" s="88" t="s">
        <v>1069</v>
      </c>
      <c r="AP96" s="213" t="s">
        <v>492</v>
      </c>
      <c r="AQ96" s="88" t="s">
        <v>493</v>
      </c>
      <c r="AR96" s="88" t="s">
        <v>494</v>
      </c>
      <c r="AS96" s="88" t="s">
        <v>495</v>
      </c>
      <c r="AT96" s="88" t="s">
        <v>496</v>
      </c>
      <c r="AU96" s="88" t="s">
        <v>676</v>
      </c>
      <c r="AV96" s="88" t="s">
        <v>497</v>
      </c>
      <c r="AW96" s="88" t="s">
        <v>676</v>
      </c>
      <c r="AX96" s="129">
        <v>0</v>
      </c>
      <c r="AY96" s="129">
        <v>40</v>
      </c>
      <c r="AZ96" s="88" t="s">
        <v>1070</v>
      </c>
      <c r="BA96" s="319">
        <v>6000</v>
      </c>
      <c r="BB96" s="194" t="s">
        <v>417</v>
      </c>
      <c r="BC96" s="129" t="s">
        <v>2047</v>
      </c>
      <c r="BD96" s="129"/>
      <c r="BE96" s="129"/>
      <c r="BF96" s="129">
        <v>0</v>
      </c>
      <c r="BG96" s="129">
        <v>12</v>
      </c>
      <c r="BH96" s="194" t="s">
        <v>1071</v>
      </c>
      <c r="BI96" s="241" t="s">
        <v>2246</v>
      </c>
      <c r="BJ96" s="194" t="s">
        <v>2381</v>
      </c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 t="s">
        <v>736</v>
      </c>
      <c r="CA96" s="88"/>
      <c r="CB96" s="88"/>
      <c r="CC96" s="88"/>
      <c r="CD96" s="88"/>
      <c r="CE96" s="88"/>
      <c r="CF96" s="208"/>
      <c r="CG96" s="204">
        <f t="shared" si="4"/>
        <v>-1.3333333333333333</v>
      </c>
      <c r="CH96" s="88"/>
    </row>
    <row r="97" spans="1:86" s="70" customFormat="1" ht="30" customHeight="1">
      <c r="A97" s="231" t="s">
        <v>838</v>
      </c>
      <c r="B97" s="87"/>
      <c r="C97" s="87" t="s">
        <v>839</v>
      </c>
      <c r="D97" s="240" t="s">
        <v>2507</v>
      </c>
      <c r="E97" s="244" t="s">
        <v>3035</v>
      </c>
      <c r="F97" s="88"/>
      <c r="G97" s="129" t="s">
        <v>2997</v>
      </c>
      <c r="H97" s="87" t="s">
        <v>1427</v>
      </c>
      <c r="I97" s="348" t="s">
        <v>3100</v>
      </c>
      <c r="J97" s="87" t="s">
        <v>1136</v>
      </c>
      <c r="K97" s="104">
        <v>40988</v>
      </c>
      <c r="L97" s="104">
        <v>40988</v>
      </c>
      <c r="M97" s="104">
        <v>41352</v>
      </c>
      <c r="N97" s="129"/>
      <c r="O97" s="206"/>
      <c r="P97" s="319">
        <v>25000</v>
      </c>
      <c r="Q97" s="194" t="s">
        <v>840</v>
      </c>
      <c r="R97" s="194" t="s">
        <v>109</v>
      </c>
      <c r="S97" s="88"/>
      <c r="T97" s="88"/>
      <c r="U97" s="88"/>
      <c r="V97" s="88" t="s">
        <v>841</v>
      </c>
      <c r="W97" s="88" t="s">
        <v>842</v>
      </c>
      <c r="X97" s="88"/>
      <c r="Y97" s="194" t="s">
        <v>624</v>
      </c>
      <c r="Z97" s="88" t="s">
        <v>1907</v>
      </c>
      <c r="AA97" s="320" t="s">
        <v>277</v>
      </c>
      <c r="AB97" s="320" t="s">
        <v>1610</v>
      </c>
      <c r="AC97" s="320" t="s">
        <v>1347</v>
      </c>
      <c r="AD97" s="320" t="s">
        <v>843</v>
      </c>
      <c r="AE97" s="194" t="s">
        <v>1612</v>
      </c>
      <c r="AF97" s="88" t="s">
        <v>1614</v>
      </c>
      <c r="AG97" s="149" t="s">
        <v>545</v>
      </c>
      <c r="AH97" s="194" t="s">
        <v>546</v>
      </c>
      <c r="AI97" s="161" t="s">
        <v>547</v>
      </c>
      <c r="AJ97" s="194" t="s">
        <v>548</v>
      </c>
      <c r="AK97" s="88" t="s">
        <v>387</v>
      </c>
      <c r="AL97" s="88" t="s">
        <v>1610</v>
      </c>
      <c r="AM97" s="88" t="s">
        <v>1347</v>
      </c>
      <c r="AN97" s="88" t="s">
        <v>1611</v>
      </c>
      <c r="AO97" s="88" t="s">
        <v>1612</v>
      </c>
      <c r="AP97" s="88" t="s">
        <v>1613</v>
      </c>
      <c r="AQ97" s="88" t="s">
        <v>844</v>
      </c>
      <c r="AR97" s="88" t="s">
        <v>845</v>
      </c>
      <c r="AS97" s="88" t="s">
        <v>846</v>
      </c>
      <c r="AT97" s="88" t="s">
        <v>313</v>
      </c>
      <c r="AU97" s="108" t="s">
        <v>2373</v>
      </c>
      <c r="AV97" s="88" t="s">
        <v>847</v>
      </c>
      <c r="AW97" s="88" t="s">
        <v>313</v>
      </c>
      <c r="AX97" s="129">
        <v>0</v>
      </c>
      <c r="AY97" s="129">
        <v>25</v>
      </c>
      <c r="AZ97" s="88" t="s">
        <v>848</v>
      </c>
      <c r="BA97" s="319">
        <v>10000</v>
      </c>
      <c r="BB97" s="194" t="s">
        <v>2381</v>
      </c>
      <c r="BC97" s="104" t="s">
        <v>2047</v>
      </c>
      <c r="BD97" s="129"/>
      <c r="BE97" s="129"/>
      <c r="BF97" s="129">
        <v>0</v>
      </c>
      <c r="BG97" s="129">
        <v>10</v>
      </c>
      <c r="BH97" s="194" t="s">
        <v>849</v>
      </c>
      <c r="BI97" s="241">
        <v>500</v>
      </c>
      <c r="BJ97" s="194" t="s">
        <v>2381</v>
      </c>
      <c r="BK97" s="104" t="s">
        <v>2047</v>
      </c>
      <c r="BL97" s="129"/>
      <c r="BM97" s="129" t="s">
        <v>2047</v>
      </c>
      <c r="BN97" s="129"/>
      <c r="BO97" s="129"/>
      <c r="BP97" s="129"/>
      <c r="BQ97" s="129"/>
      <c r="BR97" s="129"/>
      <c r="BS97" s="104"/>
      <c r="BT97" s="129"/>
      <c r="BU97" s="129"/>
      <c r="BV97" s="129"/>
      <c r="BW97" s="129"/>
      <c r="BX97" s="129"/>
      <c r="BY97" s="129"/>
      <c r="BZ97" s="129"/>
      <c r="CA97" s="88"/>
      <c r="CB97" s="88"/>
      <c r="CC97" s="88"/>
      <c r="CD97" s="88"/>
      <c r="CE97" s="88"/>
      <c r="CF97" s="208"/>
      <c r="CG97" s="204">
        <f t="shared" si="4"/>
        <v>0.4</v>
      </c>
      <c r="CH97" s="88"/>
    </row>
    <row r="98" spans="1:85" s="88" customFormat="1" ht="30" customHeight="1">
      <c r="A98" s="205" t="s">
        <v>1458</v>
      </c>
      <c r="B98" s="87"/>
      <c r="C98" s="87" t="s">
        <v>1457</v>
      </c>
      <c r="D98" s="87" t="s">
        <v>1451</v>
      </c>
      <c r="E98" s="87"/>
      <c r="F98" s="87"/>
      <c r="G98" s="116" t="s">
        <v>2704</v>
      </c>
      <c r="H98" s="87" t="s">
        <v>1427</v>
      </c>
      <c r="I98" s="87" t="s">
        <v>258</v>
      </c>
      <c r="J98" s="87" t="s">
        <v>1136</v>
      </c>
      <c r="K98" s="104">
        <v>41033</v>
      </c>
      <c r="L98" s="104">
        <v>39918</v>
      </c>
      <c r="M98" s="104">
        <v>41409</v>
      </c>
      <c r="N98" s="116"/>
      <c r="O98" s="206"/>
      <c r="P98" s="319">
        <v>30000</v>
      </c>
      <c r="Q98" s="161" t="s">
        <v>1979</v>
      </c>
      <c r="R98" s="161" t="s">
        <v>2363</v>
      </c>
      <c r="S98" s="87"/>
      <c r="T98" s="87"/>
      <c r="V98" s="87" t="s">
        <v>119</v>
      </c>
      <c r="W98" s="88" t="s">
        <v>120</v>
      </c>
      <c r="X98" s="87"/>
      <c r="Y98" s="194" t="s">
        <v>624</v>
      </c>
      <c r="Z98" s="87" t="s">
        <v>345</v>
      </c>
      <c r="AA98" s="161" t="s">
        <v>1982</v>
      </c>
      <c r="AB98" s="161" t="s">
        <v>622</v>
      </c>
      <c r="AC98" s="149" t="s">
        <v>1942</v>
      </c>
      <c r="AD98" s="149" t="s">
        <v>1980</v>
      </c>
      <c r="AE98" s="161" t="s">
        <v>1463</v>
      </c>
      <c r="AF98" s="87" t="s">
        <v>1981</v>
      </c>
      <c r="AG98" s="194" t="s">
        <v>553</v>
      </c>
      <c r="AH98" s="194" t="s">
        <v>554</v>
      </c>
      <c r="AI98" s="194" t="s">
        <v>2205</v>
      </c>
      <c r="AJ98" s="161"/>
      <c r="AK98" s="87" t="s">
        <v>1982</v>
      </c>
      <c r="AL98" s="87" t="s">
        <v>622</v>
      </c>
      <c r="AM98" s="87" t="s">
        <v>1942</v>
      </c>
      <c r="AN98" s="87" t="s">
        <v>1980</v>
      </c>
      <c r="AO98" s="87" t="s">
        <v>1463</v>
      </c>
      <c r="AP98" s="87" t="s">
        <v>1981</v>
      </c>
      <c r="AQ98" s="87" t="s">
        <v>1460</v>
      </c>
      <c r="AR98" s="87" t="s">
        <v>1461</v>
      </c>
      <c r="AS98" s="87" t="s">
        <v>2205</v>
      </c>
      <c r="AT98" s="87" t="s">
        <v>2205</v>
      </c>
      <c r="AU98" s="87" t="s">
        <v>2373</v>
      </c>
      <c r="AV98" s="87" t="s">
        <v>1462</v>
      </c>
      <c r="AW98" s="87" t="s">
        <v>2374</v>
      </c>
      <c r="AX98" s="116">
        <v>0</v>
      </c>
      <c r="AY98" s="116">
        <v>25</v>
      </c>
      <c r="AZ98" s="87" t="s">
        <v>197</v>
      </c>
      <c r="BA98" s="207">
        <v>15000</v>
      </c>
      <c r="BB98" s="161" t="s">
        <v>343</v>
      </c>
      <c r="BC98" s="116"/>
      <c r="BD98" s="116"/>
      <c r="BE98" s="116"/>
      <c r="BF98" s="116">
        <v>0</v>
      </c>
      <c r="BG98" s="116">
        <v>10</v>
      </c>
      <c r="BH98" s="161" t="s">
        <v>198</v>
      </c>
      <c r="BI98" s="87">
        <v>6250</v>
      </c>
      <c r="BJ98" s="161" t="s">
        <v>343</v>
      </c>
      <c r="BK98" s="116"/>
      <c r="BL98" s="116"/>
      <c r="BM98" s="116"/>
      <c r="BN98" s="116">
        <v>0</v>
      </c>
      <c r="BO98" s="116">
        <v>40</v>
      </c>
      <c r="BP98" s="116" t="s">
        <v>1477</v>
      </c>
      <c r="BQ98" s="116">
        <v>2500</v>
      </c>
      <c r="BR98" s="116" t="s">
        <v>417</v>
      </c>
      <c r="BS98" s="116"/>
      <c r="BT98" s="116"/>
      <c r="BU98" s="116"/>
      <c r="BV98" s="116"/>
      <c r="BW98" s="116"/>
      <c r="BX98" s="116"/>
      <c r="BY98" s="116"/>
      <c r="BZ98" s="116"/>
      <c r="CA98" s="87"/>
      <c r="CB98" s="87"/>
      <c r="CC98" s="87"/>
      <c r="CF98" s="208"/>
      <c r="CG98" s="204">
        <f t="shared" si="4"/>
        <v>-1.5</v>
      </c>
    </row>
    <row r="99" spans="1:118" s="70" customFormat="1" ht="30" customHeight="1">
      <c r="A99" s="231" t="s">
        <v>244</v>
      </c>
      <c r="B99" s="88"/>
      <c r="C99" s="88" t="s">
        <v>245</v>
      </c>
      <c r="D99" s="88" t="s">
        <v>2507</v>
      </c>
      <c r="E99" s="88"/>
      <c r="F99" s="88"/>
      <c r="G99" s="129" t="s">
        <v>2997</v>
      </c>
      <c r="H99" s="87" t="s">
        <v>1427</v>
      </c>
      <c r="I99" s="87" t="s">
        <v>1217</v>
      </c>
      <c r="J99" s="88" t="s">
        <v>938</v>
      </c>
      <c r="K99" s="104">
        <v>41197</v>
      </c>
      <c r="L99" s="104">
        <v>41165</v>
      </c>
      <c r="M99" s="104">
        <v>41529</v>
      </c>
      <c r="N99" s="129"/>
      <c r="O99" s="206"/>
      <c r="P99" s="319">
        <v>4400</v>
      </c>
      <c r="Q99" s="194" t="s">
        <v>246</v>
      </c>
      <c r="R99" s="161" t="s">
        <v>425</v>
      </c>
      <c r="S99" s="88"/>
      <c r="T99" s="88" t="s">
        <v>1710</v>
      </c>
      <c r="U99" s="88" t="s">
        <v>1794</v>
      </c>
      <c r="V99" s="88" t="s">
        <v>247</v>
      </c>
      <c r="W99" s="88" t="s">
        <v>248</v>
      </c>
      <c r="X99" s="88"/>
      <c r="Y99" s="161" t="s">
        <v>165</v>
      </c>
      <c r="Z99" s="88" t="s">
        <v>2476</v>
      </c>
      <c r="AA99" s="194" t="s">
        <v>190</v>
      </c>
      <c r="AB99" s="194" t="s">
        <v>12</v>
      </c>
      <c r="AC99" s="194" t="s">
        <v>752</v>
      </c>
      <c r="AD99" s="149"/>
      <c r="AE99" s="194" t="s">
        <v>754</v>
      </c>
      <c r="AF99" s="213" t="s">
        <v>249</v>
      </c>
      <c r="AG99" s="194" t="s">
        <v>13</v>
      </c>
      <c r="AH99" s="194" t="s">
        <v>14</v>
      </c>
      <c r="AI99" s="194" t="s">
        <v>764</v>
      </c>
      <c r="AJ99" s="194" t="s">
        <v>765</v>
      </c>
      <c r="AK99" s="88" t="s">
        <v>1961</v>
      </c>
      <c r="AL99" s="88" t="s">
        <v>295</v>
      </c>
      <c r="AM99" s="88" t="s">
        <v>752</v>
      </c>
      <c r="AN99" s="226"/>
      <c r="AO99" s="88" t="s">
        <v>754</v>
      </c>
      <c r="AP99" s="213" t="s">
        <v>249</v>
      </c>
      <c r="AQ99" s="88" t="s">
        <v>762</v>
      </c>
      <c r="AR99" s="88" t="s">
        <v>763</v>
      </c>
      <c r="AS99" s="88" t="s">
        <v>764</v>
      </c>
      <c r="AT99" s="88" t="s">
        <v>1971</v>
      </c>
      <c r="AU99" s="88" t="s">
        <v>676</v>
      </c>
      <c r="AV99" s="88" t="s">
        <v>765</v>
      </c>
      <c r="AW99" s="88" t="s">
        <v>676</v>
      </c>
      <c r="AX99" s="129">
        <v>0</v>
      </c>
      <c r="AY99" s="129">
        <v>40</v>
      </c>
      <c r="AZ99" s="88" t="s">
        <v>250</v>
      </c>
      <c r="BA99" s="319">
        <v>2200</v>
      </c>
      <c r="BB99" s="194" t="s">
        <v>2381</v>
      </c>
      <c r="BC99" s="129" t="s">
        <v>2047</v>
      </c>
      <c r="BD99" s="129"/>
      <c r="BE99" s="129"/>
      <c r="BF99" s="129"/>
      <c r="BG99" s="129"/>
      <c r="BH99" s="194"/>
      <c r="BI99" s="241"/>
      <c r="BJ99" s="194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88"/>
      <c r="CB99" s="88"/>
      <c r="CC99" s="88"/>
      <c r="CD99" s="88"/>
      <c r="CE99" s="88"/>
      <c r="CF99" s="208"/>
      <c r="CG99" s="204">
        <f t="shared" si="4"/>
        <v>-5.5</v>
      </c>
      <c r="CH99" s="87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</row>
    <row r="100" spans="1:118" s="70" customFormat="1" ht="30" customHeight="1">
      <c r="A100" s="231" t="s">
        <v>749</v>
      </c>
      <c r="B100" s="88"/>
      <c r="C100" s="88" t="s">
        <v>750</v>
      </c>
      <c r="D100" s="88" t="s">
        <v>1498</v>
      </c>
      <c r="E100" s="88"/>
      <c r="F100" s="88"/>
      <c r="G100" s="116" t="s">
        <v>2704</v>
      </c>
      <c r="H100" s="87" t="s">
        <v>1427</v>
      </c>
      <c r="I100" s="87" t="s">
        <v>1217</v>
      </c>
      <c r="J100" s="88" t="s">
        <v>938</v>
      </c>
      <c r="K100" s="112">
        <v>41235</v>
      </c>
      <c r="L100" s="112">
        <v>41184</v>
      </c>
      <c r="M100" s="112">
        <v>41548</v>
      </c>
      <c r="N100" s="104"/>
      <c r="O100" s="206"/>
      <c r="P100" s="319">
        <v>18000</v>
      </c>
      <c r="Q100" s="194" t="s">
        <v>2708</v>
      </c>
      <c r="R100" s="194" t="s">
        <v>2709</v>
      </c>
      <c r="S100" s="88"/>
      <c r="T100" s="88"/>
      <c r="U100" s="88"/>
      <c r="V100" s="88"/>
      <c r="W100" s="88" t="s">
        <v>1722</v>
      </c>
      <c r="X100" s="88"/>
      <c r="Y100" s="194" t="s">
        <v>2710</v>
      </c>
      <c r="Z100" s="88" t="s">
        <v>2710</v>
      </c>
      <c r="AA100" s="194" t="s">
        <v>190</v>
      </c>
      <c r="AB100" s="194" t="s">
        <v>12</v>
      </c>
      <c r="AC100" s="194" t="s">
        <v>752</v>
      </c>
      <c r="AD100" s="149" t="s">
        <v>2711</v>
      </c>
      <c r="AE100" s="194" t="s">
        <v>754</v>
      </c>
      <c r="AF100" s="88" t="s">
        <v>761</v>
      </c>
      <c r="AG100" s="194" t="s">
        <v>762</v>
      </c>
      <c r="AH100" s="194" t="s">
        <v>763</v>
      </c>
      <c r="AI100" s="194" t="s">
        <v>764</v>
      </c>
      <c r="AJ100" s="194"/>
      <c r="AK100" s="88" t="s">
        <v>766</v>
      </c>
      <c r="AL100" s="88" t="s">
        <v>751</v>
      </c>
      <c r="AM100" s="88" t="s">
        <v>752</v>
      </c>
      <c r="AN100" s="226" t="s">
        <v>753</v>
      </c>
      <c r="AO100" s="88" t="s">
        <v>754</v>
      </c>
      <c r="AP100" s="88" t="s">
        <v>761</v>
      </c>
      <c r="AQ100" s="88" t="s">
        <v>762</v>
      </c>
      <c r="AR100" s="88" t="s">
        <v>763</v>
      </c>
      <c r="AS100" s="88" t="s">
        <v>764</v>
      </c>
      <c r="AT100" s="88" t="s">
        <v>1971</v>
      </c>
      <c r="AU100" s="88" t="s">
        <v>676</v>
      </c>
      <c r="AV100" s="88" t="s">
        <v>765</v>
      </c>
      <c r="AW100" s="88" t="s">
        <v>676</v>
      </c>
      <c r="AX100" s="129">
        <v>0</v>
      </c>
      <c r="AY100" s="129">
        <v>40</v>
      </c>
      <c r="AZ100" s="88" t="s">
        <v>767</v>
      </c>
      <c r="BA100" s="319">
        <v>10000</v>
      </c>
      <c r="BB100" s="194" t="s">
        <v>2381</v>
      </c>
      <c r="BC100" s="129"/>
      <c r="BD100" s="129"/>
      <c r="BE100" s="129"/>
      <c r="BF100" s="129"/>
      <c r="BG100" s="129"/>
      <c r="BH100" s="194"/>
      <c r="BI100" s="241"/>
      <c r="BJ100" s="194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88"/>
      <c r="CB100" s="88"/>
      <c r="CC100" s="88"/>
      <c r="CD100" s="88"/>
      <c r="CE100" s="88"/>
      <c r="CF100" s="212"/>
      <c r="CG100" s="204">
        <f t="shared" si="4"/>
        <v>-6.133333333333334</v>
      </c>
      <c r="CH100" s="87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</row>
    <row r="101" spans="1:85" s="88" customFormat="1" ht="30" customHeight="1">
      <c r="A101" s="205" t="s">
        <v>1734</v>
      </c>
      <c r="B101" s="87"/>
      <c r="C101" s="87" t="s">
        <v>125</v>
      </c>
      <c r="D101" s="87" t="s">
        <v>1451</v>
      </c>
      <c r="E101" s="87"/>
      <c r="F101" s="87"/>
      <c r="G101" s="116" t="s">
        <v>2704</v>
      </c>
      <c r="H101" s="87" t="s">
        <v>1427</v>
      </c>
      <c r="I101" s="87" t="s">
        <v>258</v>
      </c>
      <c r="J101" s="87" t="s">
        <v>1136</v>
      </c>
      <c r="K101" s="104">
        <v>41127</v>
      </c>
      <c r="L101" s="104">
        <v>41161</v>
      </c>
      <c r="M101" s="104">
        <v>41526</v>
      </c>
      <c r="N101" s="116"/>
      <c r="O101" s="206"/>
      <c r="P101" s="319">
        <v>32000</v>
      </c>
      <c r="Q101" s="161" t="s">
        <v>413</v>
      </c>
      <c r="R101" s="161" t="s">
        <v>425</v>
      </c>
      <c r="S101" s="87"/>
      <c r="T101" s="87"/>
      <c r="U101" s="226" t="s">
        <v>2424</v>
      </c>
      <c r="V101" s="87" t="s">
        <v>1200</v>
      </c>
      <c r="W101" s="88" t="s">
        <v>1201</v>
      </c>
      <c r="X101" s="87"/>
      <c r="Y101" s="161" t="s">
        <v>165</v>
      </c>
      <c r="Z101" s="87" t="s">
        <v>2448</v>
      </c>
      <c r="AA101" s="161" t="s">
        <v>1321</v>
      </c>
      <c r="AB101" s="161" t="s">
        <v>1322</v>
      </c>
      <c r="AC101" s="247" t="s">
        <v>1320</v>
      </c>
      <c r="AD101" s="247">
        <v>7966101949</v>
      </c>
      <c r="AE101" s="247"/>
      <c r="AF101" s="88" t="s">
        <v>1323</v>
      </c>
      <c r="AG101" s="161"/>
      <c r="AH101" s="161"/>
      <c r="AI101" s="161"/>
      <c r="AJ101" s="161"/>
      <c r="AK101" s="87" t="s">
        <v>601</v>
      </c>
      <c r="AL101" s="87" t="s">
        <v>602</v>
      </c>
      <c r="AM101" s="226" t="s">
        <v>603</v>
      </c>
      <c r="AN101" s="226" t="s">
        <v>604</v>
      </c>
      <c r="AO101" s="87" t="s">
        <v>605</v>
      </c>
      <c r="AP101" s="87" t="s">
        <v>606</v>
      </c>
      <c r="AQ101" s="87" t="s">
        <v>140</v>
      </c>
      <c r="AR101" s="87" t="s">
        <v>143</v>
      </c>
      <c r="AS101" s="87" t="s">
        <v>144</v>
      </c>
      <c r="AT101" s="87" t="s">
        <v>144</v>
      </c>
      <c r="AU101" s="87" t="s">
        <v>460</v>
      </c>
      <c r="AV101" s="87" t="s">
        <v>156</v>
      </c>
      <c r="AW101" s="87" t="s">
        <v>1705</v>
      </c>
      <c r="AX101" s="116">
        <v>0</v>
      </c>
      <c r="AY101" s="116">
        <v>20</v>
      </c>
      <c r="AZ101" s="87" t="s">
        <v>126</v>
      </c>
      <c r="BA101" s="207">
        <v>10000</v>
      </c>
      <c r="BB101" s="161" t="s">
        <v>343</v>
      </c>
      <c r="BC101" s="116"/>
      <c r="BD101" s="116"/>
      <c r="BE101" s="116"/>
      <c r="BF101" s="116"/>
      <c r="BG101" s="116"/>
      <c r="BH101" s="161"/>
      <c r="BI101" s="87"/>
      <c r="BJ101" s="161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87"/>
      <c r="CB101" s="87"/>
      <c r="CC101" s="87"/>
      <c r="CD101" s="87"/>
      <c r="CE101" s="87"/>
      <c r="CF101" s="224"/>
      <c r="CG101" s="204">
        <f t="shared" si="4"/>
        <v>-5.4</v>
      </c>
    </row>
    <row r="102" spans="1:86" s="70" customFormat="1" ht="30" customHeight="1">
      <c r="A102" s="326" t="s">
        <v>2308</v>
      </c>
      <c r="B102" s="258"/>
      <c r="C102" s="258" t="s">
        <v>2309</v>
      </c>
      <c r="D102" s="88" t="s">
        <v>1498</v>
      </c>
      <c r="E102" s="244" t="s">
        <v>2927</v>
      </c>
      <c r="F102" s="88"/>
      <c r="G102" s="116" t="s">
        <v>2704</v>
      </c>
      <c r="H102" s="87" t="s">
        <v>1427</v>
      </c>
      <c r="I102" s="87" t="s">
        <v>1217</v>
      </c>
      <c r="J102" s="87" t="s">
        <v>1136</v>
      </c>
      <c r="K102" s="133">
        <v>41340</v>
      </c>
      <c r="L102" s="134">
        <v>41293</v>
      </c>
      <c r="M102" s="134">
        <v>41657</v>
      </c>
      <c r="N102" s="129"/>
      <c r="O102" s="206"/>
      <c r="P102" s="319">
        <v>50000</v>
      </c>
      <c r="Q102" s="194" t="s">
        <v>2310</v>
      </c>
      <c r="R102" s="194" t="s">
        <v>425</v>
      </c>
      <c r="S102" s="88"/>
      <c r="T102" s="88" t="s">
        <v>1710</v>
      </c>
      <c r="U102" s="88" t="s">
        <v>1794</v>
      </c>
      <c r="V102" s="88"/>
      <c r="W102" s="88" t="s">
        <v>2648</v>
      </c>
      <c r="X102" s="88"/>
      <c r="Y102" s="194" t="s">
        <v>165</v>
      </c>
      <c r="Z102" s="88" t="s">
        <v>2193</v>
      </c>
      <c r="AA102" s="194" t="s">
        <v>2336</v>
      </c>
      <c r="AB102" s="194" t="s">
        <v>2337</v>
      </c>
      <c r="AC102" s="194" t="s">
        <v>2338</v>
      </c>
      <c r="AD102" s="194" t="s">
        <v>2339</v>
      </c>
      <c r="AE102" s="194" t="s">
        <v>2340</v>
      </c>
      <c r="AF102" s="225" t="s">
        <v>2647</v>
      </c>
      <c r="AG102" s="194" t="s">
        <v>2341</v>
      </c>
      <c r="AH102" s="194" t="s">
        <v>2342</v>
      </c>
      <c r="AI102" s="194" t="s">
        <v>2343</v>
      </c>
      <c r="AJ102" s="194" t="s">
        <v>2344</v>
      </c>
      <c r="AK102" s="88" t="s">
        <v>2336</v>
      </c>
      <c r="AL102" s="88" t="s">
        <v>2337</v>
      </c>
      <c r="AM102" s="88" t="s">
        <v>2338</v>
      </c>
      <c r="AN102" s="88"/>
      <c r="AO102" s="88" t="s">
        <v>2340</v>
      </c>
      <c r="AP102" s="88" t="s">
        <v>2345</v>
      </c>
      <c r="AQ102" s="88" t="s">
        <v>2341</v>
      </c>
      <c r="AR102" s="88" t="s">
        <v>2342</v>
      </c>
      <c r="AS102" s="88" t="s">
        <v>2343</v>
      </c>
      <c r="AT102" s="88" t="s">
        <v>2375</v>
      </c>
      <c r="AU102" s="88" t="s">
        <v>2373</v>
      </c>
      <c r="AV102" s="88" t="s">
        <v>2344</v>
      </c>
      <c r="AW102" s="87" t="s">
        <v>2375</v>
      </c>
      <c r="AX102" s="129">
        <v>0</v>
      </c>
      <c r="AY102" s="129">
        <v>25</v>
      </c>
      <c r="AZ102" s="88" t="s">
        <v>2347</v>
      </c>
      <c r="BA102" s="319">
        <v>6000</v>
      </c>
      <c r="BB102" s="194" t="s">
        <v>2381</v>
      </c>
      <c r="BC102" s="129" t="s">
        <v>2047</v>
      </c>
      <c r="BD102" s="129"/>
      <c r="BE102" s="129"/>
      <c r="BF102" s="129">
        <v>0</v>
      </c>
      <c r="BG102" s="129">
        <v>10</v>
      </c>
      <c r="BH102" s="194" t="s">
        <v>2346</v>
      </c>
      <c r="BI102" s="241">
        <v>2500</v>
      </c>
      <c r="BJ102" s="194" t="s">
        <v>2048</v>
      </c>
      <c r="BK102" s="129" t="s">
        <v>2047</v>
      </c>
      <c r="BL102" s="129"/>
      <c r="BM102" s="129" t="s">
        <v>2047</v>
      </c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88"/>
      <c r="CB102" s="88"/>
      <c r="CC102" s="88"/>
      <c r="CD102" s="87"/>
      <c r="CE102" s="87"/>
      <c r="CF102" s="224"/>
      <c r="CG102" s="204">
        <f t="shared" si="4"/>
        <v>-9.766666666666667</v>
      </c>
      <c r="CH102" s="88"/>
    </row>
    <row r="103" spans="1:86" s="70" customFormat="1" ht="30" customHeight="1">
      <c r="A103" s="205" t="s">
        <v>374</v>
      </c>
      <c r="B103" s="88"/>
      <c r="C103" s="88" t="s">
        <v>1615</v>
      </c>
      <c r="D103" s="88" t="s">
        <v>1498</v>
      </c>
      <c r="E103" s="88"/>
      <c r="F103" s="88"/>
      <c r="G103" s="116" t="s">
        <v>2704</v>
      </c>
      <c r="H103" s="87" t="s">
        <v>1427</v>
      </c>
      <c r="I103" s="87" t="s">
        <v>258</v>
      </c>
      <c r="J103" s="87" t="s">
        <v>1136</v>
      </c>
      <c r="K103" s="103">
        <v>41253</v>
      </c>
      <c r="L103" s="104">
        <v>41298</v>
      </c>
      <c r="M103" s="104">
        <v>41662</v>
      </c>
      <c r="N103" s="129"/>
      <c r="O103" s="206"/>
      <c r="P103" s="319">
        <v>22500</v>
      </c>
      <c r="Q103" s="194" t="s">
        <v>344</v>
      </c>
      <c r="R103" s="194" t="s">
        <v>109</v>
      </c>
      <c r="S103" s="88"/>
      <c r="T103" s="88"/>
      <c r="U103" s="88"/>
      <c r="V103" s="244" t="s">
        <v>2922</v>
      </c>
      <c r="W103" s="244" t="s">
        <v>2923</v>
      </c>
      <c r="X103" s="88"/>
      <c r="Y103" s="194" t="s">
        <v>624</v>
      </c>
      <c r="Z103" s="88" t="s">
        <v>345</v>
      </c>
      <c r="AA103" s="194" t="s">
        <v>338</v>
      </c>
      <c r="AB103" s="194" t="s">
        <v>632</v>
      </c>
      <c r="AC103" s="194" t="s">
        <v>2634</v>
      </c>
      <c r="AD103" s="194" t="s">
        <v>2635</v>
      </c>
      <c r="AE103" s="194" t="s">
        <v>2636</v>
      </c>
      <c r="AF103" s="88" t="s">
        <v>437</v>
      </c>
      <c r="AG103" s="194" t="s">
        <v>2637</v>
      </c>
      <c r="AH103" s="194" t="s">
        <v>2052</v>
      </c>
      <c r="AI103" s="320"/>
      <c r="AJ103" s="320" t="s">
        <v>2638</v>
      </c>
      <c r="AK103" s="88" t="s">
        <v>631</v>
      </c>
      <c r="AL103" s="88" t="s">
        <v>2364</v>
      </c>
      <c r="AM103" s="88" t="s">
        <v>2365</v>
      </c>
      <c r="AN103" s="226"/>
      <c r="AO103" s="87"/>
      <c r="AP103" s="88" t="s">
        <v>437</v>
      </c>
      <c r="AQ103" s="88" t="s">
        <v>1616</v>
      </c>
      <c r="AR103" s="88" t="s">
        <v>1617</v>
      </c>
      <c r="AS103" s="88" t="s">
        <v>1484</v>
      </c>
      <c r="AT103" s="88" t="s">
        <v>2452</v>
      </c>
      <c r="AU103" s="88" t="s">
        <v>2373</v>
      </c>
      <c r="AV103" s="88" t="s">
        <v>1618</v>
      </c>
      <c r="AW103" s="88" t="s">
        <v>1705</v>
      </c>
      <c r="AX103" s="128">
        <v>0</v>
      </c>
      <c r="AY103" s="128">
        <v>40</v>
      </c>
      <c r="AZ103" s="244" t="s">
        <v>2924</v>
      </c>
      <c r="BA103" s="319">
        <v>13000</v>
      </c>
      <c r="BB103" s="194" t="s">
        <v>1609</v>
      </c>
      <c r="BC103" s="128" t="s">
        <v>2047</v>
      </c>
      <c r="BD103" s="128"/>
      <c r="BE103" s="128"/>
      <c r="BF103" s="128">
        <v>0</v>
      </c>
      <c r="BG103" s="128">
        <v>12</v>
      </c>
      <c r="BH103" s="91" t="s">
        <v>85</v>
      </c>
      <c r="BI103" s="241">
        <v>3500</v>
      </c>
      <c r="BJ103" s="91" t="s">
        <v>1609</v>
      </c>
      <c r="BK103" s="128" t="s">
        <v>2106</v>
      </c>
      <c r="BL103" s="128"/>
      <c r="BM103" s="128" t="s">
        <v>2047</v>
      </c>
      <c r="BN103" s="129"/>
      <c r="BO103" s="129"/>
      <c r="BP103" s="129"/>
      <c r="BQ103" s="129">
        <v>10000</v>
      </c>
      <c r="BR103" s="129" t="s">
        <v>343</v>
      </c>
      <c r="BS103" s="129"/>
      <c r="BT103" s="129">
        <v>0</v>
      </c>
      <c r="BU103" s="129"/>
      <c r="BV103" s="129"/>
      <c r="BW103" s="129"/>
      <c r="BX103" s="129"/>
      <c r="BY103" s="129"/>
      <c r="BZ103" s="129"/>
      <c r="CA103" s="88"/>
      <c r="CB103" s="88"/>
      <c r="CC103" s="88"/>
      <c r="CD103" s="88"/>
      <c r="CE103" s="88"/>
      <c r="CF103" s="212"/>
      <c r="CG103" s="204">
        <f t="shared" si="4"/>
        <v>-9.933333333333334</v>
      </c>
      <c r="CH103" s="88"/>
    </row>
    <row r="104" spans="1:85" s="87" customFormat="1" ht="30" customHeight="1">
      <c r="A104" s="205" t="s">
        <v>374</v>
      </c>
      <c r="C104" s="87" t="s">
        <v>207</v>
      </c>
      <c r="D104" s="87" t="s">
        <v>1451</v>
      </c>
      <c r="G104" s="116" t="s">
        <v>2704</v>
      </c>
      <c r="H104" s="87" t="s">
        <v>1427</v>
      </c>
      <c r="I104" s="87" t="s">
        <v>258</v>
      </c>
      <c r="J104" s="88" t="s">
        <v>1136</v>
      </c>
      <c r="K104" s="104">
        <v>41086</v>
      </c>
      <c r="L104" s="104">
        <v>40049</v>
      </c>
      <c r="M104" s="104">
        <v>41455</v>
      </c>
      <c r="N104" s="116"/>
      <c r="O104" s="206"/>
      <c r="P104" s="319">
        <v>15000</v>
      </c>
      <c r="Q104" s="161" t="s">
        <v>211</v>
      </c>
      <c r="R104" s="161" t="s">
        <v>1975</v>
      </c>
      <c r="U104" s="88"/>
      <c r="V104" s="87" t="s">
        <v>282</v>
      </c>
      <c r="W104" s="88" t="s">
        <v>283</v>
      </c>
      <c r="Y104" s="194" t="s">
        <v>624</v>
      </c>
      <c r="Z104" s="87" t="s">
        <v>345</v>
      </c>
      <c r="AA104" s="161" t="s">
        <v>631</v>
      </c>
      <c r="AB104" s="161" t="s">
        <v>632</v>
      </c>
      <c r="AC104" s="149" t="s">
        <v>111</v>
      </c>
      <c r="AD104" s="149" t="s">
        <v>111</v>
      </c>
      <c r="AE104" s="161" t="s">
        <v>635</v>
      </c>
      <c r="AF104" s="87" t="s">
        <v>437</v>
      </c>
      <c r="AG104" s="161" t="s">
        <v>534</v>
      </c>
      <c r="AH104" s="161" t="s">
        <v>535</v>
      </c>
      <c r="AI104" s="161" t="s">
        <v>536</v>
      </c>
      <c r="AJ104" s="161" t="s">
        <v>523</v>
      </c>
      <c r="AK104" s="87" t="s">
        <v>631</v>
      </c>
      <c r="AL104" s="87" t="s">
        <v>632</v>
      </c>
      <c r="AM104" s="87" t="s">
        <v>1749</v>
      </c>
      <c r="AO104" s="87" t="s">
        <v>635</v>
      </c>
      <c r="AP104" s="87" t="s">
        <v>437</v>
      </c>
      <c r="AQ104" s="87" t="s">
        <v>646</v>
      </c>
      <c r="AR104" s="87" t="s">
        <v>1751</v>
      </c>
      <c r="AS104" s="87" t="s">
        <v>1752</v>
      </c>
      <c r="AT104" s="87" t="s">
        <v>2382</v>
      </c>
      <c r="AU104" s="87" t="s">
        <v>2373</v>
      </c>
      <c r="AV104" s="87" t="s">
        <v>301</v>
      </c>
      <c r="AW104" s="87" t="s">
        <v>680</v>
      </c>
      <c r="AX104" s="116">
        <v>0</v>
      </c>
      <c r="AY104" s="116">
        <v>40</v>
      </c>
      <c r="AZ104" s="87" t="s">
        <v>201</v>
      </c>
      <c r="BA104" s="207">
        <v>6000</v>
      </c>
      <c r="BB104" s="161" t="s">
        <v>343</v>
      </c>
      <c r="BC104" s="116"/>
      <c r="BD104" s="116"/>
      <c r="BE104" s="116"/>
      <c r="BF104" s="116">
        <v>0</v>
      </c>
      <c r="BG104" s="116">
        <v>10</v>
      </c>
      <c r="BH104" s="161" t="s">
        <v>202</v>
      </c>
      <c r="BI104" s="87">
        <v>1500</v>
      </c>
      <c r="BJ104" s="161" t="s">
        <v>220</v>
      </c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F104" s="224"/>
      <c r="CG104" s="204">
        <f t="shared" si="4"/>
        <v>-3.033333333333333</v>
      </c>
    </row>
    <row r="105" spans="1:118" s="87" customFormat="1" ht="30" customHeight="1">
      <c r="A105" s="205" t="s">
        <v>374</v>
      </c>
      <c r="C105" s="87" t="s">
        <v>1093</v>
      </c>
      <c r="D105" s="87" t="s">
        <v>1451</v>
      </c>
      <c r="G105" s="129" t="s">
        <v>2997</v>
      </c>
      <c r="H105" s="87" t="s">
        <v>1427</v>
      </c>
      <c r="I105" s="87" t="s">
        <v>258</v>
      </c>
      <c r="J105" s="87" t="s">
        <v>1136</v>
      </c>
      <c r="K105" s="104">
        <v>41127</v>
      </c>
      <c r="L105" s="104">
        <v>41152</v>
      </c>
      <c r="M105" s="104">
        <v>41517</v>
      </c>
      <c r="N105" s="116"/>
      <c r="O105" s="206"/>
      <c r="P105" s="319">
        <v>5000</v>
      </c>
      <c r="Q105" s="161" t="s">
        <v>344</v>
      </c>
      <c r="R105" s="161" t="s">
        <v>109</v>
      </c>
      <c r="U105" s="88"/>
      <c r="V105" s="87" t="s">
        <v>963</v>
      </c>
      <c r="W105" s="88" t="s">
        <v>964</v>
      </c>
      <c r="Y105" s="161" t="s">
        <v>440</v>
      </c>
      <c r="Z105" s="87" t="s">
        <v>440</v>
      </c>
      <c r="AA105" s="161" t="s">
        <v>631</v>
      </c>
      <c r="AB105" s="161" t="s">
        <v>632</v>
      </c>
      <c r="AC105" s="149">
        <v>7795624608</v>
      </c>
      <c r="AD105" s="149">
        <v>7795624608</v>
      </c>
      <c r="AE105" s="161" t="s">
        <v>635</v>
      </c>
      <c r="AF105" s="87" t="s">
        <v>437</v>
      </c>
      <c r="AG105" s="161" t="s">
        <v>520</v>
      </c>
      <c r="AH105" s="161" t="s">
        <v>521</v>
      </c>
      <c r="AI105" s="161" t="s">
        <v>522</v>
      </c>
      <c r="AJ105" s="161" t="s">
        <v>523</v>
      </c>
      <c r="AK105" s="87" t="s">
        <v>1094</v>
      </c>
      <c r="AL105" s="87" t="s">
        <v>110</v>
      </c>
      <c r="AM105" s="87" t="s">
        <v>1983</v>
      </c>
      <c r="AP105" s="87" t="s">
        <v>1984</v>
      </c>
      <c r="AQ105" s="87" t="s">
        <v>670</v>
      </c>
      <c r="AR105" s="87" t="s">
        <v>671</v>
      </c>
      <c r="AS105" s="87" t="s">
        <v>672</v>
      </c>
      <c r="AT105" s="87" t="s">
        <v>673</v>
      </c>
      <c r="AU105" s="87" t="s">
        <v>2373</v>
      </c>
      <c r="AV105" s="87" t="s">
        <v>674</v>
      </c>
      <c r="AW105" s="87" t="s">
        <v>1705</v>
      </c>
      <c r="AX105" s="116">
        <v>0</v>
      </c>
      <c r="AY105" s="116">
        <v>40</v>
      </c>
      <c r="AZ105" s="87" t="s">
        <v>447</v>
      </c>
      <c r="BA105" s="207">
        <v>2000</v>
      </c>
      <c r="BB105" s="161" t="s">
        <v>349</v>
      </c>
      <c r="BC105" s="116"/>
      <c r="BD105" s="116"/>
      <c r="BE105" s="116"/>
      <c r="BF105" s="116">
        <v>0</v>
      </c>
      <c r="BG105" s="116">
        <v>10</v>
      </c>
      <c r="BH105" s="161" t="s">
        <v>446</v>
      </c>
      <c r="BI105" s="87">
        <v>1500</v>
      </c>
      <c r="BJ105" s="161" t="s">
        <v>343</v>
      </c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D105" s="88"/>
      <c r="CE105" s="88"/>
      <c r="CF105" s="212"/>
      <c r="CG105" s="204">
        <f t="shared" si="4"/>
        <v>-5.1</v>
      </c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</row>
    <row r="106" spans="1:85" s="87" customFormat="1" ht="30" customHeight="1">
      <c r="A106" s="205" t="s">
        <v>374</v>
      </c>
      <c r="C106" s="87" t="s">
        <v>337</v>
      </c>
      <c r="D106" s="87" t="s">
        <v>1451</v>
      </c>
      <c r="G106" s="116" t="s">
        <v>2704</v>
      </c>
      <c r="H106" s="87" t="s">
        <v>1427</v>
      </c>
      <c r="I106" s="87" t="s">
        <v>258</v>
      </c>
      <c r="J106" s="87" t="s">
        <v>1136</v>
      </c>
      <c r="K106" s="104">
        <v>41103</v>
      </c>
      <c r="L106" s="104">
        <v>41117</v>
      </c>
      <c r="M106" s="104">
        <v>41482</v>
      </c>
      <c r="N106" s="116"/>
      <c r="O106" s="206"/>
      <c r="P106" s="319">
        <v>9000</v>
      </c>
      <c r="Q106" s="161" t="s">
        <v>344</v>
      </c>
      <c r="R106" s="161" t="s">
        <v>109</v>
      </c>
      <c r="U106" s="88"/>
      <c r="V106" s="87" t="s">
        <v>2239</v>
      </c>
      <c r="W106" s="88" t="s">
        <v>2240</v>
      </c>
      <c r="Y106" s="194" t="s">
        <v>624</v>
      </c>
      <c r="Z106" s="87" t="s">
        <v>624</v>
      </c>
      <c r="AA106" s="161" t="s">
        <v>338</v>
      </c>
      <c r="AB106" s="161" t="s">
        <v>339</v>
      </c>
      <c r="AC106" s="149" t="s">
        <v>1749</v>
      </c>
      <c r="AD106" s="149"/>
      <c r="AE106" s="161" t="s">
        <v>635</v>
      </c>
      <c r="AF106" s="87" t="s">
        <v>1375</v>
      </c>
      <c r="AG106" s="161" t="s">
        <v>540</v>
      </c>
      <c r="AH106" s="161" t="s">
        <v>541</v>
      </c>
      <c r="AI106" s="161" t="s">
        <v>542</v>
      </c>
      <c r="AJ106" s="161" t="s">
        <v>543</v>
      </c>
      <c r="AK106" s="87" t="s">
        <v>338</v>
      </c>
      <c r="AL106" s="87" t="s">
        <v>339</v>
      </c>
      <c r="AM106" s="87" t="s">
        <v>1749</v>
      </c>
      <c r="AO106" s="87" t="s">
        <v>635</v>
      </c>
      <c r="AP106" s="87" t="s">
        <v>1375</v>
      </c>
      <c r="AQ106" s="87" t="s">
        <v>1376</v>
      </c>
      <c r="AR106" s="87" t="s">
        <v>1377</v>
      </c>
      <c r="AS106" s="87" t="s">
        <v>1378</v>
      </c>
      <c r="AT106" s="87" t="s">
        <v>378</v>
      </c>
      <c r="AU106" s="87" t="s">
        <v>2373</v>
      </c>
      <c r="AV106" s="87" t="s">
        <v>1379</v>
      </c>
      <c r="AW106" s="87" t="s">
        <v>637</v>
      </c>
      <c r="AX106" s="116">
        <v>0</v>
      </c>
      <c r="AY106" s="116">
        <v>40</v>
      </c>
      <c r="AZ106" s="87" t="s">
        <v>1989</v>
      </c>
      <c r="BA106" s="207">
        <v>4000</v>
      </c>
      <c r="BB106" s="161" t="s">
        <v>349</v>
      </c>
      <c r="BC106" s="116"/>
      <c r="BD106" s="116"/>
      <c r="BE106" s="116"/>
      <c r="BF106" s="116"/>
      <c r="BG106" s="116"/>
      <c r="BH106" s="161" t="s">
        <v>1990</v>
      </c>
      <c r="BI106" s="87">
        <v>1500</v>
      </c>
      <c r="BJ106" s="161" t="s">
        <v>349</v>
      </c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D106" s="88"/>
      <c r="CE106" s="88"/>
      <c r="CF106" s="208"/>
      <c r="CG106" s="204">
        <f t="shared" si="4"/>
        <v>-3.933333333333333</v>
      </c>
    </row>
    <row r="107" spans="1:118" s="87" customFormat="1" ht="30" customHeight="1">
      <c r="A107" s="205" t="s">
        <v>1759</v>
      </c>
      <c r="C107" s="87" t="s">
        <v>1380</v>
      </c>
      <c r="D107" s="87" t="s">
        <v>1451</v>
      </c>
      <c r="G107" s="116" t="s">
        <v>2704</v>
      </c>
      <c r="H107" s="87" t="s">
        <v>1427</v>
      </c>
      <c r="I107" s="87" t="s">
        <v>258</v>
      </c>
      <c r="J107" s="87" t="s">
        <v>1136</v>
      </c>
      <c r="K107" s="104">
        <v>41067</v>
      </c>
      <c r="L107" s="104">
        <v>39983</v>
      </c>
      <c r="M107" s="104">
        <v>41434</v>
      </c>
      <c r="N107" s="116"/>
      <c r="O107" s="206"/>
      <c r="P107" s="319">
        <v>25000</v>
      </c>
      <c r="Q107" s="161" t="s">
        <v>344</v>
      </c>
      <c r="R107" s="161" t="s">
        <v>109</v>
      </c>
      <c r="U107" s="88"/>
      <c r="V107" s="87" t="s">
        <v>280</v>
      </c>
      <c r="W107" s="88" t="s">
        <v>279</v>
      </c>
      <c r="Y107" s="194" t="s">
        <v>624</v>
      </c>
      <c r="Z107" s="87" t="s">
        <v>624</v>
      </c>
      <c r="AA107" s="161" t="s">
        <v>338</v>
      </c>
      <c r="AB107" s="161" t="s">
        <v>339</v>
      </c>
      <c r="AC107" s="149" t="s">
        <v>1749</v>
      </c>
      <c r="AD107" s="149" t="s">
        <v>1749</v>
      </c>
      <c r="AE107" s="161" t="s">
        <v>635</v>
      </c>
      <c r="AF107" s="87" t="s">
        <v>1375</v>
      </c>
      <c r="AG107" s="161"/>
      <c r="AH107" s="161"/>
      <c r="AI107" s="161"/>
      <c r="AJ107" s="161"/>
      <c r="AK107" s="87" t="s">
        <v>338</v>
      </c>
      <c r="AL107" s="87" t="s">
        <v>339</v>
      </c>
      <c r="AM107" s="87" t="s">
        <v>1749</v>
      </c>
      <c r="AO107" s="87" t="s">
        <v>635</v>
      </c>
      <c r="AP107" s="87" t="s">
        <v>1375</v>
      </c>
      <c r="AQ107" s="87" t="s">
        <v>2399</v>
      </c>
      <c r="AR107" s="87" t="s">
        <v>2396</v>
      </c>
      <c r="AS107" s="87" t="s">
        <v>2397</v>
      </c>
      <c r="AT107" s="87" t="s">
        <v>2398</v>
      </c>
      <c r="AU107" s="87" t="s">
        <v>2373</v>
      </c>
      <c r="AV107" s="87" t="s">
        <v>669</v>
      </c>
      <c r="AW107" s="87" t="s">
        <v>680</v>
      </c>
      <c r="AX107" s="116">
        <v>0</v>
      </c>
      <c r="AY107" s="116">
        <v>40</v>
      </c>
      <c r="AZ107" s="87" t="s">
        <v>281</v>
      </c>
      <c r="BA107" s="207">
        <v>15000</v>
      </c>
      <c r="BB107" s="161" t="s">
        <v>2381</v>
      </c>
      <c r="BC107" s="116"/>
      <c r="BD107" s="116"/>
      <c r="BE107" s="116"/>
      <c r="BF107" s="116"/>
      <c r="BG107" s="116"/>
      <c r="BH107" s="161"/>
      <c r="BJ107" s="161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D107" s="88"/>
      <c r="CE107" s="88"/>
      <c r="CF107" s="208"/>
      <c r="CG107" s="204">
        <f t="shared" si="4"/>
        <v>-2.3333333333333335</v>
      </c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</row>
    <row r="108" spans="1:86" s="70" customFormat="1" ht="30" customHeight="1">
      <c r="A108" s="231" t="s">
        <v>1581</v>
      </c>
      <c r="B108" s="88"/>
      <c r="C108" s="88" t="s">
        <v>1582</v>
      </c>
      <c r="D108" s="88" t="s">
        <v>1498</v>
      </c>
      <c r="E108" s="244" t="s">
        <v>3038</v>
      </c>
      <c r="F108" s="88"/>
      <c r="G108" s="116" t="s">
        <v>2704</v>
      </c>
      <c r="H108" s="87" t="s">
        <v>1427</v>
      </c>
      <c r="I108" s="87" t="s">
        <v>258</v>
      </c>
      <c r="J108" s="87" t="s">
        <v>1136</v>
      </c>
      <c r="K108" s="104">
        <v>41152</v>
      </c>
      <c r="L108" s="104">
        <v>41128</v>
      </c>
      <c r="M108" s="104">
        <v>41492</v>
      </c>
      <c r="N108" s="104"/>
      <c r="O108" s="206"/>
      <c r="P108" s="319">
        <v>22000</v>
      </c>
      <c r="Q108" s="194" t="s">
        <v>1583</v>
      </c>
      <c r="R108" s="194" t="s">
        <v>109</v>
      </c>
      <c r="S108" s="88"/>
      <c r="T108" s="88"/>
      <c r="U108" s="88"/>
      <c r="V108" s="88" t="s">
        <v>861</v>
      </c>
      <c r="W108" s="88"/>
      <c r="X108" s="88"/>
      <c r="Y108" s="194" t="s">
        <v>624</v>
      </c>
      <c r="Z108" s="88" t="s">
        <v>345</v>
      </c>
      <c r="AA108" s="194" t="s">
        <v>1584</v>
      </c>
      <c r="AB108" s="194" t="s">
        <v>1585</v>
      </c>
      <c r="AC108" s="194" t="s">
        <v>1586</v>
      </c>
      <c r="AD108" s="149" t="s">
        <v>1587</v>
      </c>
      <c r="AE108" s="194" t="s">
        <v>1588</v>
      </c>
      <c r="AF108" s="213" t="s">
        <v>1589</v>
      </c>
      <c r="AG108" s="194" t="s">
        <v>1590</v>
      </c>
      <c r="AH108" s="194" t="s">
        <v>1591</v>
      </c>
      <c r="AI108" s="194" t="s">
        <v>1592</v>
      </c>
      <c r="AJ108" s="194" t="s">
        <v>1593</v>
      </c>
      <c r="AK108" s="88" t="s">
        <v>1447</v>
      </c>
      <c r="AL108" s="88" t="s">
        <v>1594</v>
      </c>
      <c r="AM108" s="88" t="s">
        <v>1586</v>
      </c>
      <c r="AN108" s="226"/>
      <c r="AO108" s="88" t="s">
        <v>1588</v>
      </c>
      <c r="AP108" s="88" t="s">
        <v>1595</v>
      </c>
      <c r="AQ108" s="88" t="s">
        <v>1590</v>
      </c>
      <c r="AR108" s="88" t="s">
        <v>1591</v>
      </c>
      <c r="AS108" s="88" t="s">
        <v>1592</v>
      </c>
      <c r="AT108" s="88" t="s">
        <v>2224</v>
      </c>
      <c r="AU108" s="88" t="s">
        <v>460</v>
      </c>
      <c r="AV108" s="88" t="s">
        <v>1593</v>
      </c>
      <c r="AW108" s="88" t="s">
        <v>680</v>
      </c>
      <c r="AX108" s="129">
        <v>0</v>
      </c>
      <c r="AY108" s="129">
        <v>10</v>
      </c>
      <c r="AZ108" s="88" t="s">
        <v>1596</v>
      </c>
      <c r="BA108" s="319">
        <v>8500</v>
      </c>
      <c r="BB108" s="194" t="s">
        <v>343</v>
      </c>
      <c r="BC108" s="129"/>
      <c r="BD108" s="129"/>
      <c r="BE108" s="129"/>
      <c r="BF108" s="129">
        <v>0</v>
      </c>
      <c r="BG108" s="129">
        <v>40</v>
      </c>
      <c r="BH108" s="194" t="s">
        <v>1597</v>
      </c>
      <c r="BI108" s="241">
        <v>4500</v>
      </c>
      <c r="BJ108" s="194" t="s">
        <v>343</v>
      </c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88"/>
      <c r="CB108" s="88"/>
      <c r="CC108" s="88"/>
      <c r="CD108" s="108"/>
      <c r="CE108" s="108"/>
      <c r="CF108" s="212"/>
      <c r="CG108" s="204">
        <f t="shared" si="4"/>
        <v>-4.266666666666667</v>
      </c>
      <c r="CH108" s="88"/>
    </row>
    <row r="109" spans="1:118" s="109" customFormat="1" ht="30" customHeight="1">
      <c r="A109" s="231" t="s">
        <v>501</v>
      </c>
      <c r="B109" s="88"/>
      <c r="C109" s="88" t="s">
        <v>502</v>
      </c>
      <c r="D109" s="88" t="s">
        <v>1498</v>
      </c>
      <c r="E109" s="88"/>
      <c r="F109" s="88"/>
      <c r="G109" s="116" t="s">
        <v>2704</v>
      </c>
      <c r="H109" s="87" t="s">
        <v>1426</v>
      </c>
      <c r="I109" s="88" t="s">
        <v>1143</v>
      </c>
      <c r="J109" s="87" t="s">
        <v>1136</v>
      </c>
      <c r="K109" s="129" t="s">
        <v>934</v>
      </c>
      <c r="L109" s="129" t="s">
        <v>934</v>
      </c>
      <c r="M109" s="129" t="s">
        <v>934</v>
      </c>
      <c r="N109" s="129"/>
      <c r="O109" s="206"/>
      <c r="P109" s="319">
        <v>20000</v>
      </c>
      <c r="Q109" s="194" t="s">
        <v>1110</v>
      </c>
      <c r="R109" s="194" t="s">
        <v>109</v>
      </c>
      <c r="S109" s="88"/>
      <c r="T109" s="88"/>
      <c r="U109" s="88"/>
      <c r="V109" s="88"/>
      <c r="W109" s="88"/>
      <c r="X109" s="88"/>
      <c r="Y109" s="194" t="s">
        <v>624</v>
      </c>
      <c r="Z109" s="88" t="s">
        <v>345</v>
      </c>
      <c r="AA109" s="194" t="s">
        <v>618</v>
      </c>
      <c r="AB109" s="194" t="s">
        <v>503</v>
      </c>
      <c r="AC109" s="194" t="s">
        <v>504</v>
      </c>
      <c r="AD109" s="149"/>
      <c r="AE109" s="194" t="s">
        <v>505</v>
      </c>
      <c r="AF109" s="213" t="s">
        <v>506</v>
      </c>
      <c r="AG109" s="320"/>
      <c r="AH109" s="320"/>
      <c r="AI109" s="320"/>
      <c r="AJ109" s="320"/>
      <c r="AK109" s="88" t="s">
        <v>507</v>
      </c>
      <c r="AL109" s="88" t="s">
        <v>503</v>
      </c>
      <c r="AM109" s="88" t="s">
        <v>504</v>
      </c>
      <c r="AN109" s="226"/>
      <c r="AO109" s="88" t="s">
        <v>505</v>
      </c>
      <c r="AP109" s="88" t="s">
        <v>508</v>
      </c>
      <c r="AQ109" s="88" t="s">
        <v>509</v>
      </c>
      <c r="AR109" s="88" t="s">
        <v>510</v>
      </c>
      <c r="AS109" s="88"/>
      <c r="AT109" s="88" t="s">
        <v>2224</v>
      </c>
      <c r="AU109" s="88" t="s">
        <v>2373</v>
      </c>
      <c r="AV109" s="88" t="s">
        <v>511</v>
      </c>
      <c r="AW109" s="88" t="s">
        <v>680</v>
      </c>
      <c r="AX109" s="129">
        <v>0</v>
      </c>
      <c r="AY109" s="129">
        <v>40</v>
      </c>
      <c r="AZ109" s="88"/>
      <c r="BA109" s="319">
        <v>12000</v>
      </c>
      <c r="BB109" s="194" t="s">
        <v>343</v>
      </c>
      <c r="BC109" s="129"/>
      <c r="BD109" s="129"/>
      <c r="BE109" s="129"/>
      <c r="BF109" s="129"/>
      <c r="BG109" s="129"/>
      <c r="BH109" s="194"/>
      <c r="BI109" s="241"/>
      <c r="BJ109" s="194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88"/>
      <c r="CB109" s="88"/>
      <c r="CC109" s="88"/>
      <c r="CD109" s="88"/>
      <c r="CE109" s="88"/>
      <c r="CF109" s="208"/>
      <c r="CG109" s="204" t="e">
        <f t="shared" si="4"/>
        <v>#VALUE!</v>
      </c>
      <c r="CH109" s="88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</row>
    <row r="110" spans="1:118" s="109" customFormat="1" ht="30" customHeight="1">
      <c r="A110" s="326" t="s">
        <v>1562</v>
      </c>
      <c r="B110" s="258"/>
      <c r="C110" s="258" t="s">
        <v>1577</v>
      </c>
      <c r="D110" s="88" t="s">
        <v>1498</v>
      </c>
      <c r="E110" s="88"/>
      <c r="F110" s="88"/>
      <c r="G110" s="116" t="s">
        <v>2704</v>
      </c>
      <c r="H110" s="87" t="s">
        <v>1427</v>
      </c>
      <c r="I110" s="87" t="s">
        <v>258</v>
      </c>
      <c r="J110" s="88" t="s">
        <v>1136</v>
      </c>
      <c r="K110" s="133">
        <v>41359</v>
      </c>
      <c r="L110" s="134">
        <v>41414</v>
      </c>
      <c r="M110" s="134">
        <v>41778</v>
      </c>
      <c r="N110" s="104"/>
      <c r="O110" s="206"/>
      <c r="P110" s="319">
        <v>12000</v>
      </c>
      <c r="Q110" s="194" t="s">
        <v>1967</v>
      </c>
      <c r="R110" s="194" t="s">
        <v>425</v>
      </c>
      <c r="S110" s="88"/>
      <c r="T110" s="88"/>
      <c r="U110" s="88"/>
      <c r="V110" s="88"/>
      <c r="W110" s="88" t="s">
        <v>235</v>
      </c>
      <c r="X110" s="88"/>
      <c r="Y110" s="194" t="s">
        <v>165</v>
      </c>
      <c r="Z110" s="88" t="s">
        <v>1578</v>
      </c>
      <c r="AA110" s="194" t="s">
        <v>1564</v>
      </c>
      <c r="AB110" s="194" t="s">
        <v>1565</v>
      </c>
      <c r="AC110" s="194" t="s">
        <v>1815</v>
      </c>
      <c r="AD110" s="149"/>
      <c r="AE110" s="194" t="s">
        <v>1579</v>
      </c>
      <c r="AF110" s="88" t="s">
        <v>1568</v>
      </c>
      <c r="AG110" s="149" t="s">
        <v>2870</v>
      </c>
      <c r="AH110" s="194" t="s">
        <v>2871</v>
      </c>
      <c r="AI110" s="194" t="s">
        <v>2872</v>
      </c>
      <c r="AJ110" s="194" t="s">
        <v>2873</v>
      </c>
      <c r="AK110" s="88" t="s">
        <v>1569</v>
      </c>
      <c r="AL110" s="88" t="s">
        <v>1570</v>
      </c>
      <c r="AM110" s="88" t="s">
        <v>1571</v>
      </c>
      <c r="AN110" s="88"/>
      <c r="AO110" s="88" t="s">
        <v>1566</v>
      </c>
      <c r="AP110" s="88" t="s">
        <v>1572</v>
      </c>
      <c r="AQ110" s="88" t="s">
        <v>1573</v>
      </c>
      <c r="AR110" s="88" t="s">
        <v>1574</v>
      </c>
      <c r="AS110" s="88" t="s">
        <v>59</v>
      </c>
      <c r="AT110" s="88" t="s">
        <v>1575</v>
      </c>
      <c r="AU110" s="88" t="s">
        <v>96</v>
      </c>
      <c r="AV110" s="88" t="s">
        <v>1576</v>
      </c>
      <c r="AW110" s="88" t="s">
        <v>96</v>
      </c>
      <c r="AX110" s="129">
        <v>0</v>
      </c>
      <c r="AY110" s="333">
        <v>30</v>
      </c>
      <c r="AZ110" s="354" t="s">
        <v>1816</v>
      </c>
      <c r="BA110" s="319">
        <v>10000</v>
      </c>
      <c r="BB110" s="194" t="s">
        <v>343</v>
      </c>
      <c r="BC110" s="129"/>
      <c r="BD110" s="129"/>
      <c r="BE110" s="129"/>
      <c r="BF110" s="129">
        <v>0</v>
      </c>
      <c r="BG110" s="333">
        <v>15</v>
      </c>
      <c r="BH110" s="354" t="s">
        <v>1580</v>
      </c>
      <c r="BI110" s="241"/>
      <c r="BJ110" s="194" t="s">
        <v>352</v>
      </c>
      <c r="BK110" s="129" t="s">
        <v>2047</v>
      </c>
      <c r="BL110" s="129"/>
      <c r="BM110" s="129" t="s">
        <v>2047</v>
      </c>
      <c r="BN110" s="129"/>
      <c r="BO110" s="129"/>
      <c r="BP110" s="116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88"/>
      <c r="CB110" s="88"/>
      <c r="CC110" s="88"/>
      <c r="CD110" s="88"/>
      <c r="CE110" s="88"/>
      <c r="CF110" s="212"/>
      <c r="CG110" s="204">
        <f t="shared" si="4"/>
        <v>-13.8</v>
      </c>
      <c r="CH110" s="88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</row>
    <row r="111" spans="1:118" s="109" customFormat="1" ht="30" customHeight="1">
      <c r="A111" s="326" t="s">
        <v>1562</v>
      </c>
      <c r="B111" s="258"/>
      <c r="C111" s="258" t="s">
        <v>1563</v>
      </c>
      <c r="D111" s="88" t="s">
        <v>1498</v>
      </c>
      <c r="E111" s="88"/>
      <c r="F111" s="88"/>
      <c r="G111" s="116" t="s">
        <v>2920</v>
      </c>
      <c r="H111" s="87" t="s">
        <v>1427</v>
      </c>
      <c r="I111" s="87" t="s">
        <v>258</v>
      </c>
      <c r="J111" s="87" t="s">
        <v>1136</v>
      </c>
      <c r="K111" s="133">
        <v>41359</v>
      </c>
      <c r="L111" s="134">
        <v>41414</v>
      </c>
      <c r="M111" s="134">
        <v>41778</v>
      </c>
      <c r="N111" s="104"/>
      <c r="O111" s="206"/>
      <c r="P111" s="319">
        <v>20000</v>
      </c>
      <c r="Q111" s="194" t="s">
        <v>344</v>
      </c>
      <c r="R111" s="194" t="s">
        <v>109</v>
      </c>
      <c r="S111" s="88"/>
      <c r="T111" s="88"/>
      <c r="U111" s="88"/>
      <c r="V111" s="88"/>
      <c r="W111" s="88" t="s">
        <v>235</v>
      </c>
      <c r="X111" s="88"/>
      <c r="Y111" s="194" t="s">
        <v>440</v>
      </c>
      <c r="Z111" s="88" t="s">
        <v>440</v>
      </c>
      <c r="AA111" s="194" t="s">
        <v>1564</v>
      </c>
      <c r="AB111" s="194" t="s">
        <v>1565</v>
      </c>
      <c r="AC111" s="194" t="s">
        <v>1815</v>
      </c>
      <c r="AD111" s="149"/>
      <c r="AE111" s="194" t="s">
        <v>1567</v>
      </c>
      <c r="AF111" s="88" t="s">
        <v>1568</v>
      </c>
      <c r="AG111" s="149" t="s">
        <v>2870</v>
      </c>
      <c r="AH111" s="194" t="s">
        <v>2871</v>
      </c>
      <c r="AI111" s="194" t="s">
        <v>2872</v>
      </c>
      <c r="AJ111" s="194" t="s">
        <v>2873</v>
      </c>
      <c r="AK111" s="88" t="s">
        <v>1569</v>
      </c>
      <c r="AL111" s="88" t="s">
        <v>1570</v>
      </c>
      <c r="AM111" s="88" t="s">
        <v>1571</v>
      </c>
      <c r="AN111" s="226"/>
      <c r="AO111" s="88" t="s">
        <v>1566</v>
      </c>
      <c r="AP111" s="88" t="s">
        <v>1572</v>
      </c>
      <c r="AQ111" s="88" t="s">
        <v>1573</v>
      </c>
      <c r="AR111" s="88" t="s">
        <v>1574</v>
      </c>
      <c r="AS111" s="88" t="s">
        <v>59</v>
      </c>
      <c r="AT111" s="88" t="s">
        <v>1575</v>
      </c>
      <c r="AU111" s="88" t="s">
        <v>96</v>
      </c>
      <c r="AV111" s="88" t="s">
        <v>1576</v>
      </c>
      <c r="AW111" s="88" t="s">
        <v>96</v>
      </c>
      <c r="AX111" s="129">
        <v>0</v>
      </c>
      <c r="AY111" s="333">
        <v>15</v>
      </c>
      <c r="AZ111" s="334" t="s">
        <v>3055</v>
      </c>
      <c r="BA111" s="319">
        <v>10000</v>
      </c>
      <c r="BB111" s="194" t="s">
        <v>343</v>
      </c>
      <c r="BC111" s="129"/>
      <c r="BD111" s="129"/>
      <c r="BE111" s="129"/>
      <c r="BF111" s="129"/>
      <c r="BG111" s="129"/>
      <c r="BH111" s="194"/>
      <c r="BI111" s="241"/>
      <c r="BJ111" s="194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 t="s">
        <v>3</v>
      </c>
      <c r="BX111" s="129" t="s">
        <v>4</v>
      </c>
      <c r="BY111" s="129"/>
      <c r="BZ111" s="129"/>
      <c r="CA111" s="88"/>
      <c r="CB111" s="88"/>
      <c r="CC111" s="88"/>
      <c r="CD111" s="87"/>
      <c r="CE111" s="87"/>
      <c r="CF111" s="224"/>
      <c r="CG111" s="204">
        <f t="shared" si="4"/>
        <v>-13.8</v>
      </c>
      <c r="CH111" s="88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</row>
    <row r="112" spans="1:86" s="70" customFormat="1" ht="30" customHeight="1">
      <c r="A112" s="231" t="s">
        <v>2499</v>
      </c>
      <c r="B112" s="88"/>
      <c r="C112" s="88" t="s">
        <v>2500</v>
      </c>
      <c r="D112" s="88" t="s">
        <v>1498</v>
      </c>
      <c r="E112" s="88"/>
      <c r="F112" s="88"/>
      <c r="G112" s="116" t="s">
        <v>2704</v>
      </c>
      <c r="H112" s="87" t="s">
        <v>1427</v>
      </c>
      <c r="I112" s="87" t="s">
        <v>258</v>
      </c>
      <c r="J112" s="87" t="s">
        <v>1136</v>
      </c>
      <c r="K112" s="113">
        <v>41207</v>
      </c>
      <c r="L112" s="112">
        <v>41207</v>
      </c>
      <c r="M112" s="112">
        <v>41571</v>
      </c>
      <c r="N112" s="129"/>
      <c r="O112" s="206"/>
      <c r="P112" s="319">
        <v>62000</v>
      </c>
      <c r="Q112" s="194" t="s">
        <v>2501</v>
      </c>
      <c r="R112" s="194" t="s">
        <v>425</v>
      </c>
      <c r="S112" s="88"/>
      <c r="T112" s="88" t="s">
        <v>1710</v>
      </c>
      <c r="U112" s="88" t="s">
        <v>1794</v>
      </c>
      <c r="V112" s="88" t="s">
        <v>1166</v>
      </c>
      <c r="W112" s="88" t="s">
        <v>1167</v>
      </c>
      <c r="X112" s="88"/>
      <c r="Y112" s="194" t="s">
        <v>165</v>
      </c>
      <c r="Z112" s="88"/>
      <c r="AA112" s="194" t="s">
        <v>2640</v>
      </c>
      <c r="AB112" s="194" t="s">
        <v>1168</v>
      </c>
      <c r="AC112" s="194" t="s">
        <v>1906</v>
      </c>
      <c r="AD112" s="194" t="s">
        <v>1169</v>
      </c>
      <c r="AE112" s="194"/>
      <c r="AF112" s="213" t="s">
        <v>2641</v>
      </c>
      <c r="AG112" s="194" t="s">
        <v>2502</v>
      </c>
      <c r="AH112" s="194" t="s">
        <v>2642</v>
      </c>
      <c r="AI112" s="194" t="s">
        <v>2503</v>
      </c>
      <c r="AJ112" s="194" t="s">
        <v>2504</v>
      </c>
      <c r="AK112" s="88" t="s">
        <v>2140</v>
      </c>
      <c r="AL112" s="88" t="s">
        <v>1168</v>
      </c>
      <c r="AM112" s="88" t="s">
        <v>1906</v>
      </c>
      <c r="AN112" s="88" t="s">
        <v>1169</v>
      </c>
      <c r="AO112" s="88"/>
      <c r="AP112" s="213" t="s">
        <v>1170</v>
      </c>
      <c r="AQ112" s="88" t="s">
        <v>2502</v>
      </c>
      <c r="AR112" s="88" t="s">
        <v>2642</v>
      </c>
      <c r="AS112" s="88" t="s">
        <v>2503</v>
      </c>
      <c r="AT112" s="88" t="s">
        <v>114</v>
      </c>
      <c r="AU112" s="88" t="s">
        <v>96</v>
      </c>
      <c r="AV112" s="88" t="s">
        <v>2504</v>
      </c>
      <c r="AW112" s="88" t="s">
        <v>96</v>
      </c>
      <c r="AX112" s="129">
        <v>0</v>
      </c>
      <c r="AY112" s="129">
        <v>10</v>
      </c>
      <c r="AZ112" s="88" t="s">
        <v>2643</v>
      </c>
      <c r="BA112" s="319">
        <v>31000</v>
      </c>
      <c r="BB112" s="194" t="s">
        <v>2381</v>
      </c>
      <c r="BC112" s="129" t="s">
        <v>2047</v>
      </c>
      <c r="BD112" s="129"/>
      <c r="BE112" s="129"/>
      <c r="BF112" s="129"/>
      <c r="BG112" s="129"/>
      <c r="BH112" s="194"/>
      <c r="BI112" s="241"/>
      <c r="BJ112" s="194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88"/>
      <c r="CB112" s="88"/>
      <c r="CC112" s="88"/>
      <c r="CD112" s="88"/>
      <c r="CE112" s="88"/>
      <c r="CF112" s="208"/>
      <c r="CG112" s="204">
        <f t="shared" si="4"/>
        <v>-6.9</v>
      </c>
      <c r="CH112" s="88"/>
    </row>
    <row r="113" spans="1:85" s="88" customFormat="1" ht="30" customHeight="1">
      <c r="A113" s="229" t="s">
        <v>2446</v>
      </c>
      <c r="B113" s="130"/>
      <c r="C113" s="130" t="s">
        <v>2445</v>
      </c>
      <c r="D113" s="87" t="s">
        <v>1451</v>
      </c>
      <c r="E113" s="87"/>
      <c r="F113" s="87"/>
      <c r="G113" s="129" t="s">
        <v>2997</v>
      </c>
      <c r="H113" s="87" t="s">
        <v>1427</v>
      </c>
      <c r="I113" s="88" t="s">
        <v>258</v>
      </c>
      <c r="J113" s="87" t="s">
        <v>1136</v>
      </c>
      <c r="K113" s="134">
        <v>41346</v>
      </c>
      <c r="L113" s="134">
        <v>41385</v>
      </c>
      <c r="M113" s="134">
        <v>41750</v>
      </c>
      <c r="N113" s="116"/>
      <c r="O113" s="206"/>
      <c r="P113" s="319">
        <v>50000</v>
      </c>
      <c r="Q113" s="161" t="s">
        <v>1975</v>
      </c>
      <c r="R113" s="161" t="s">
        <v>1975</v>
      </c>
      <c r="S113" s="87"/>
      <c r="T113" s="87"/>
      <c r="U113" s="87"/>
      <c r="V113" s="87"/>
      <c r="W113" s="87"/>
      <c r="X113" s="87"/>
      <c r="Y113" s="161"/>
      <c r="Z113" s="87"/>
      <c r="AA113" s="161" t="s">
        <v>1273</v>
      </c>
      <c r="AB113" s="161" t="s">
        <v>1274</v>
      </c>
      <c r="AC113" s="161" t="s">
        <v>1275</v>
      </c>
      <c r="AD113" s="161"/>
      <c r="AE113" s="161"/>
      <c r="AF113" s="87" t="s">
        <v>1272</v>
      </c>
      <c r="AG113" s="161"/>
      <c r="AH113" s="161"/>
      <c r="AI113" s="161"/>
      <c r="AJ113" s="161"/>
      <c r="AK113" s="87" t="s">
        <v>1273</v>
      </c>
      <c r="AL113" s="87" t="s">
        <v>1274</v>
      </c>
      <c r="AM113" s="87" t="s">
        <v>1275</v>
      </c>
      <c r="AN113" s="87"/>
      <c r="AO113" s="87"/>
      <c r="AP113" s="87" t="s">
        <v>1272</v>
      </c>
      <c r="AQ113" s="87" t="s">
        <v>1271</v>
      </c>
      <c r="AR113" s="87" t="s">
        <v>639</v>
      </c>
      <c r="AS113" s="87" t="s">
        <v>2454</v>
      </c>
      <c r="AT113" s="87" t="s">
        <v>640</v>
      </c>
      <c r="AU113" s="87" t="s">
        <v>2373</v>
      </c>
      <c r="AV113" s="87" t="s">
        <v>2455</v>
      </c>
      <c r="AW113" s="87" t="s">
        <v>2374</v>
      </c>
      <c r="AX113" s="116">
        <v>0</v>
      </c>
      <c r="AY113" s="116">
        <v>20</v>
      </c>
      <c r="AZ113" s="88" t="s">
        <v>2633</v>
      </c>
      <c r="BA113" s="207">
        <v>7000</v>
      </c>
      <c r="BB113" s="161"/>
      <c r="BC113" s="116"/>
      <c r="BD113" s="116"/>
      <c r="BE113" s="116"/>
      <c r="BF113" s="116"/>
      <c r="BG113" s="116"/>
      <c r="BH113" s="161"/>
      <c r="BI113" s="87"/>
      <c r="BJ113" s="161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87"/>
      <c r="CB113" s="87"/>
      <c r="CC113" s="87"/>
      <c r="CF113" s="208"/>
      <c r="CG113" s="204">
        <f t="shared" si="4"/>
        <v>-12.866666666666667</v>
      </c>
    </row>
    <row r="114" spans="1:117" s="70" customFormat="1" ht="30" customHeight="1">
      <c r="A114" s="231" t="s">
        <v>2874</v>
      </c>
      <c r="B114" s="87"/>
      <c r="C114" s="88" t="s">
        <v>2875</v>
      </c>
      <c r="D114" s="88" t="s">
        <v>1498</v>
      </c>
      <c r="E114" s="88" t="s">
        <v>2876</v>
      </c>
      <c r="F114" s="88"/>
      <c r="G114" s="129" t="s">
        <v>2704</v>
      </c>
      <c r="H114" s="87" t="s">
        <v>256</v>
      </c>
      <c r="I114" s="87" t="s">
        <v>258</v>
      </c>
      <c r="J114" s="87" t="s">
        <v>1136</v>
      </c>
      <c r="K114" s="112">
        <v>41309</v>
      </c>
      <c r="L114" s="112">
        <v>41278</v>
      </c>
      <c r="M114" s="112">
        <v>41642</v>
      </c>
      <c r="N114" s="88"/>
      <c r="O114" s="88"/>
      <c r="P114" s="319">
        <v>8000</v>
      </c>
      <c r="Q114" s="194" t="s">
        <v>2877</v>
      </c>
      <c r="R114" s="194" t="s">
        <v>109</v>
      </c>
      <c r="S114" s="88"/>
      <c r="T114" s="88"/>
      <c r="U114" s="88"/>
      <c r="V114" s="88" t="s">
        <v>2878</v>
      </c>
      <c r="W114" s="88" t="s">
        <v>2879</v>
      </c>
      <c r="X114" s="88" t="s">
        <v>2880</v>
      </c>
      <c r="Y114" s="194" t="s">
        <v>2573</v>
      </c>
      <c r="Z114" s="88" t="s">
        <v>2881</v>
      </c>
      <c r="AA114" s="194" t="s">
        <v>2882</v>
      </c>
      <c r="AB114" s="194" t="s">
        <v>2883</v>
      </c>
      <c r="AC114" s="194" t="s">
        <v>2884</v>
      </c>
      <c r="AD114" s="149"/>
      <c r="AE114" s="161"/>
      <c r="AF114" s="87"/>
      <c r="AG114" s="194" t="s">
        <v>2874</v>
      </c>
      <c r="AH114" s="194" t="s">
        <v>2885</v>
      </c>
      <c r="AI114" s="194" t="s">
        <v>2886</v>
      </c>
      <c r="AJ114" s="194" t="s">
        <v>2887</v>
      </c>
      <c r="AK114" s="88"/>
      <c r="AL114" s="321"/>
      <c r="AM114" s="87"/>
      <c r="AN114" s="87"/>
      <c r="AO114" s="87"/>
      <c r="AP114" s="87"/>
      <c r="AQ114" s="88" t="s">
        <v>2874</v>
      </c>
      <c r="AR114" s="88" t="s">
        <v>2885</v>
      </c>
      <c r="AS114" s="88" t="s">
        <v>2888</v>
      </c>
      <c r="AT114" s="88" t="s">
        <v>2205</v>
      </c>
      <c r="AU114" s="88" t="s">
        <v>2373</v>
      </c>
      <c r="AV114" s="88" t="s">
        <v>2887</v>
      </c>
      <c r="AW114" s="88" t="s">
        <v>2373</v>
      </c>
      <c r="AX114" s="129">
        <v>0</v>
      </c>
      <c r="AY114" s="129">
        <v>40</v>
      </c>
      <c r="AZ114" s="88" t="s">
        <v>2889</v>
      </c>
      <c r="BA114" s="319">
        <v>8000</v>
      </c>
      <c r="BB114" s="194" t="s">
        <v>2381</v>
      </c>
      <c r="BC114" s="129" t="s">
        <v>2047</v>
      </c>
      <c r="BD114" s="129"/>
      <c r="BE114" s="129"/>
      <c r="BF114" s="129">
        <v>0</v>
      </c>
      <c r="BG114" s="129">
        <v>10</v>
      </c>
      <c r="BH114" s="194" t="s">
        <v>2890</v>
      </c>
      <c r="BI114" s="241">
        <v>8000</v>
      </c>
      <c r="BJ114" s="194" t="s">
        <v>2381</v>
      </c>
      <c r="BK114" s="129" t="s">
        <v>2047</v>
      </c>
      <c r="BL114" s="129"/>
      <c r="BM114" s="129" t="s">
        <v>2106</v>
      </c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88"/>
      <c r="CB114" s="88"/>
      <c r="CC114" s="108"/>
      <c r="CD114" s="88"/>
      <c r="CE114" s="107">
        <v>1440</v>
      </c>
      <c r="CF114" s="212">
        <v>41241</v>
      </c>
      <c r="CG114" s="221"/>
      <c r="CH114" s="88" t="s">
        <v>2891</v>
      </c>
      <c r="CJ114" s="86"/>
      <c r="CK114" s="86"/>
      <c r="CL114" s="74"/>
      <c r="CM114" s="75"/>
      <c r="DJ114" s="109"/>
      <c r="DK114" s="109"/>
      <c r="DL114" s="109"/>
      <c r="DM114" s="109"/>
    </row>
    <row r="115" spans="1:86" s="109" customFormat="1" ht="30" customHeight="1">
      <c r="A115" s="231" t="s">
        <v>984</v>
      </c>
      <c r="B115" s="88"/>
      <c r="C115" s="88" t="s">
        <v>985</v>
      </c>
      <c r="D115" s="88" t="s">
        <v>1498</v>
      </c>
      <c r="E115" s="244" t="s">
        <v>2934</v>
      </c>
      <c r="F115" s="88"/>
      <c r="G115" s="116" t="s">
        <v>2704</v>
      </c>
      <c r="H115" s="87" t="s">
        <v>1427</v>
      </c>
      <c r="I115" s="87" t="s">
        <v>258</v>
      </c>
      <c r="J115" s="87" t="s">
        <v>1136</v>
      </c>
      <c r="K115" s="113">
        <v>41324</v>
      </c>
      <c r="L115" s="112">
        <v>41316</v>
      </c>
      <c r="M115" s="112">
        <v>41680</v>
      </c>
      <c r="N115" s="129"/>
      <c r="O115" s="206"/>
      <c r="P115" s="319">
        <v>9000</v>
      </c>
      <c r="Q115" s="194" t="s">
        <v>986</v>
      </c>
      <c r="R115" s="194" t="s">
        <v>109</v>
      </c>
      <c r="S115" s="88"/>
      <c r="T115" s="88"/>
      <c r="U115" s="88"/>
      <c r="V115" s="88"/>
      <c r="W115" s="88" t="s">
        <v>7</v>
      </c>
      <c r="X115" s="88"/>
      <c r="Y115" s="194" t="s">
        <v>624</v>
      </c>
      <c r="Z115" s="88" t="s">
        <v>345</v>
      </c>
      <c r="AA115" s="194" t="s">
        <v>987</v>
      </c>
      <c r="AB115" s="194" t="s">
        <v>988</v>
      </c>
      <c r="AC115" s="194" t="s">
        <v>989</v>
      </c>
      <c r="AD115" s="149" t="s">
        <v>990</v>
      </c>
      <c r="AE115" s="194"/>
      <c r="AF115" s="213" t="s">
        <v>991</v>
      </c>
      <c r="AG115" s="194" t="s">
        <v>564</v>
      </c>
      <c r="AH115" s="194" t="s">
        <v>565</v>
      </c>
      <c r="AI115" s="194" t="s">
        <v>566</v>
      </c>
      <c r="AJ115" s="194" t="s">
        <v>567</v>
      </c>
      <c r="AK115" s="88" t="s">
        <v>987</v>
      </c>
      <c r="AL115" s="88" t="s">
        <v>988</v>
      </c>
      <c r="AM115" s="88" t="s">
        <v>992</v>
      </c>
      <c r="AN115" s="226"/>
      <c r="AO115" s="88"/>
      <c r="AP115" s="213" t="s">
        <v>991</v>
      </c>
      <c r="AQ115" s="88" t="s">
        <v>2244</v>
      </c>
      <c r="AR115" s="88" t="s">
        <v>993</v>
      </c>
      <c r="AS115" s="88" t="s">
        <v>994</v>
      </c>
      <c r="AT115" s="88" t="s">
        <v>995</v>
      </c>
      <c r="AU115" s="88" t="s">
        <v>2373</v>
      </c>
      <c r="AV115" s="88" t="s">
        <v>996</v>
      </c>
      <c r="AW115" s="88" t="s">
        <v>1704</v>
      </c>
      <c r="AX115" s="129">
        <v>0</v>
      </c>
      <c r="AY115" s="129">
        <v>15</v>
      </c>
      <c r="AZ115" s="88" t="s">
        <v>997</v>
      </c>
      <c r="BA115" s="319">
        <v>4000</v>
      </c>
      <c r="BB115" s="91" t="s">
        <v>2381</v>
      </c>
      <c r="BC115" s="128" t="s">
        <v>2106</v>
      </c>
      <c r="BD115" s="128"/>
      <c r="BE115" s="128"/>
      <c r="BF115" s="128"/>
      <c r="BG115" s="129"/>
      <c r="BH115" s="194"/>
      <c r="BI115" s="241"/>
      <c r="BJ115" s="194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88"/>
      <c r="CB115" s="88"/>
      <c r="CC115" s="88"/>
      <c r="CD115" s="88"/>
      <c r="CE115" s="88"/>
      <c r="CF115" s="208"/>
      <c r="CG115" s="204">
        <f aca="true" t="shared" si="5" ref="CG115:CG146">($C$3-M115)/30</f>
        <v>-10.533333333333333</v>
      </c>
      <c r="CH115" s="87"/>
    </row>
    <row r="116" spans="1:118" s="87" customFormat="1" ht="30" customHeight="1">
      <c r="A116" s="236" t="s">
        <v>2173</v>
      </c>
      <c r="B116" s="161"/>
      <c r="C116" s="194" t="s">
        <v>2174</v>
      </c>
      <c r="D116" s="194" t="s">
        <v>1451</v>
      </c>
      <c r="E116" s="194"/>
      <c r="F116" s="194"/>
      <c r="G116" s="116" t="s">
        <v>2704</v>
      </c>
      <c r="H116" s="87" t="s">
        <v>256</v>
      </c>
      <c r="I116" s="87" t="s">
        <v>258</v>
      </c>
      <c r="J116" s="87" t="s">
        <v>1136</v>
      </c>
      <c r="K116" s="106">
        <v>41138</v>
      </c>
      <c r="L116" s="106">
        <v>41138</v>
      </c>
      <c r="M116" s="106">
        <v>41517</v>
      </c>
      <c r="N116" s="161"/>
      <c r="O116" s="206"/>
      <c r="P116" s="319">
        <v>25000</v>
      </c>
      <c r="Q116" s="194" t="s">
        <v>2175</v>
      </c>
      <c r="R116" s="161" t="s">
        <v>425</v>
      </c>
      <c r="S116" s="237"/>
      <c r="T116" s="227" t="s">
        <v>2176</v>
      </c>
      <c r="U116" s="161" t="s">
        <v>2177</v>
      </c>
      <c r="V116" s="88"/>
      <c r="X116" s="161"/>
      <c r="Y116" s="161" t="s">
        <v>165</v>
      </c>
      <c r="Z116" s="88" t="s">
        <v>2178</v>
      </c>
      <c r="AA116" s="194" t="s">
        <v>277</v>
      </c>
      <c r="AB116" s="194" t="s">
        <v>2179</v>
      </c>
      <c r="AC116" s="149" t="s">
        <v>2180</v>
      </c>
      <c r="AD116" s="149" t="s">
        <v>2181</v>
      </c>
      <c r="AE116" s="161"/>
      <c r="AF116" s="209" t="s">
        <v>2182</v>
      </c>
      <c r="AG116" s="194" t="s">
        <v>2183</v>
      </c>
      <c r="AH116" s="194" t="s">
        <v>2184</v>
      </c>
      <c r="AI116" s="194" t="s">
        <v>2185</v>
      </c>
      <c r="AJ116" s="161" t="s">
        <v>2186</v>
      </c>
      <c r="AK116" s="88" t="s">
        <v>277</v>
      </c>
      <c r="AL116" s="88" t="s">
        <v>2179</v>
      </c>
      <c r="AM116" s="226" t="s">
        <v>2180</v>
      </c>
      <c r="AN116" s="226" t="s">
        <v>2181</v>
      </c>
      <c r="AP116" s="209" t="s">
        <v>2182</v>
      </c>
      <c r="AQ116" s="88" t="s">
        <v>2183</v>
      </c>
      <c r="AR116" s="88" t="s">
        <v>2184</v>
      </c>
      <c r="AS116" s="88" t="s">
        <v>2185</v>
      </c>
      <c r="AT116" s="87" t="s">
        <v>2533</v>
      </c>
      <c r="AU116" s="87" t="s">
        <v>2373</v>
      </c>
      <c r="AV116" s="87" t="s">
        <v>2186</v>
      </c>
      <c r="AW116" s="88" t="s">
        <v>637</v>
      </c>
      <c r="AX116" s="129">
        <v>0</v>
      </c>
      <c r="AY116" s="129">
        <v>30</v>
      </c>
      <c r="AZ116" s="87" t="s">
        <v>2187</v>
      </c>
      <c r="BA116" s="220">
        <v>12000</v>
      </c>
      <c r="BB116" s="194" t="s">
        <v>343</v>
      </c>
      <c r="BC116" s="129"/>
      <c r="BD116" s="129"/>
      <c r="BE116" s="129"/>
      <c r="BF116" s="116"/>
      <c r="BG116" s="248"/>
      <c r="BH116" s="194"/>
      <c r="BI116" s="88"/>
      <c r="BJ116" s="194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94"/>
      <c r="CB116" s="194"/>
      <c r="CC116" s="194"/>
      <c r="CD116" s="194"/>
      <c r="CE116" s="238"/>
      <c r="CF116" s="239"/>
      <c r="CG116" s="204">
        <f t="shared" si="5"/>
        <v>-5.1</v>
      </c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</row>
    <row r="117" spans="1:86" s="109" customFormat="1" ht="30" customHeight="1">
      <c r="A117" s="231" t="s">
        <v>1203</v>
      </c>
      <c r="B117" s="88"/>
      <c r="C117" s="88" t="s">
        <v>1204</v>
      </c>
      <c r="D117" s="88" t="s">
        <v>2507</v>
      </c>
      <c r="E117" s="88"/>
      <c r="F117" s="88"/>
      <c r="G117" s="116" t="s">
        <v>2704</v>
      </c>
      <c r="H117" s="87" t="s">
        <v>1427</v>
      </c>
      <c r="I117" s="87" t="s">
        <v>1217</v>
      </c>
      <c r="J117" s="88" t="s">
        <v>938</v>
      </c>
      <c r="K117" s="112">
        <v>41214</v>
      </c>
      <c r="L117" s="112">
        <v>41182</v>
      </c>
      <c r="M117" s="112">
        <v>41546</v>
      </c>
      <c r="N117" s="129"/>
      <c r="O117" s="206"/>
      <c r="P117" s="319">
        <v>15000</v>
      </c>
      <c r="Q117" s="194" t="s">
        <v>1205</v>
      </c>
      <c r="R117" s="194" t="s">
        <v>109</v>
      </c>
      <c r="S117" s="88"/>
      <c r="T117" s="88"/>
      <c r="U117" s="88"/>
      <c r="V117" s="88" t="s">
        <v>2265</v>
      </c>
      <c r="W117" s="88" t="s">
        <v>1206</v>
      </c>
      <c r="X117" s="88"/>
      <c r="Y117" s="194" t="s">
        <v>624</v>
      </c>
      <c r="Z117" s="88" t="s">
        <v>1907</v>
      </c>
      <c r="AA117" s="194" t="s">
        <v>1207</v>
      </c>
      <c r="AB117" s="194" t="s">
        <v>1753</v>
      </c>
      <c r="AC117" s="194" t="s">
        <v>1208</v>
      </c>
      <c r="AD117" s="149" t="s">
        <v>1209</v>
      </c>
      <c r="AE117" s="194" t="s">
        <v>1210</v>
      </c>
      <c r="AF117" s="213" t="s">
        <v>1211</v>
      </c>
      <c r="AG117" s="194" t="s">
        <v>1212</v>
      </c>
      <c r="AH117" s="194" t="s">
        <v>1213</v>
      </c>
      <c r="AI117" s="194" t="s">
        <v>975</v>
      </c>
      <c r="AJ117" s="194" t="s">
        <v>1214</v>
      </c>
      <c r="AK117" s="88" t="s">
        <v>1207</v>
      </c>
      <c r="AL117" s="88" t="s">
        <v>1753</v>
      </c>
      <c r="AM117" s="88" t="s">
        <v>1208</v>
      </c>
      <c r="AN117" s="226" t="s">
        <v>1209</v>
      </c>
      <c r="AO117" s="88" t="s">
        <v>1210</v>
      </c>
      <c r="AP117" s="213" t="s">
        <v>1211</v>
      </c>
      <c r="AQ117" s="88" t="s">
        <v>1212</v>
      </c>
      <c r="AR117" s="88" t="s">
        <v>1213</v>
      </c>
      <c r="AS117" s="88" t="s">
        <v>975</v>
      </c>
      <c r="AT117" s="88" t="s">
        <v>1214</v>
      </c>
      <c r="AU117" s="88" t="s">
        <v>676</v>
      </c>
      <c r="AV117" s="88" t="s">
        <v>1215</v>
      </c>
      <c r="AW117" s="88" t="s">
        <v>676</v>
      </c>
      <c r="AX117" s="129">
        <v>0</v>
      </c>
      <c r="AY117" s="129">
        <v>20</v>
      </c>
      <c r="AZ117" s="88" t="s">
        <v>1282</v>
      </c>
      <c r="BA117" s="319">
        <v>2600</v>
      </c>
      <c r="BB117" s="194" t="s">
        <v>2381</v>
      </c>
      <c r="BC117" s="129"/>
      <c r="BD117" s="129"/>
      <c r="BE117" s="129"/>
      <c r="BF117" s="129">
        <v>0</v>
      </c>
      <c r="BG117" s="129">
        <v>20</v>
      </c>
      <c r="BH117" s="194" t="s">
        <v>2667</v>
      </c>
      <c r="BI117" s="241">
        <v>1900</v>
      </c>
      <c r="BJ117" s="194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88"/>
      <c r="CB117" s="88"/>
      <c r="CC117" s="88"/>
      <c r="CD117" s="108"/>
      <c r="CE117" s="108"/>
      <c r="CF117" s="208"/>
      <c r="CG117" s="204">
        <f t="shared" si="5"/>
        <v>-6.066666666666666</v>
      </c>
      <c r="CH117" s="87"/>
    </row>
    <row r="118" spans="1:86" s="109" customFormat="1" ht="30" customHeight="1">
      <c r="A118" s="231" t="s">
        <v>836</v>
      </c>
      <c r="B118" s="88"/>
      <c r="C118" s="88" t="s">
        <v>837</v>
      </c>
      <c r="D118" s="88" t="s">
        <v>1498</v>
      </c>
      <c r="E118" s="88"/>
      <c r="F118" s="88"/>
      <c r="G118" s="116" t="s">
        <v>2704</v>
      </c>
      <c r="H118" s="87" t="s">
        <v>1427</v>
      </c>
      <c r="I118" s="87" t="s">
        <v>258</v>
      </c>
      <c r="J118" s="87" t="s">
        <v>1136</v>
      </c>
      <c r="K118" s="104">
        <v>41190</v>
      </c>
      <c r="L118" s="104">
        <v>41054</v>
      </c>
      <c r="M118" s="104">
        <v>41418</v>
      </c>
      <c r="N118" s="104"/>
      <c r="O118" s="206"/>
      <c r="P118" s="319">
        <v>30000</v>
      </c>
      <c r="Q118" s="194" t="s">
        <v>1995</v>
      </c>
      <c r="R118" s="194" t="s">
        <v>109</v>
      </c>
      <c r="S118" s="88"/>
      <c r="T118" s="88"/>
      <c r="U118" s="88"/>
      <c r="V118" s="88" t="s">
        <v>240</v>
      </c>
      <c r="W118" s="88" t="s">
        <v>241</v>
      </c>
      <c r="X118" s="87"/>
      <c r="Y118" s="194" t="s">
        <v>624</v>
      </c>
      <c r="Z118" s="88" t="s">
        <v>345</v>
      </c>
      <c r="AA118" s="194" t="s">
        <v>1998</v>
      </c>
      <c r="AB118" s="194" t="s">
        <v>1999</v>
      </c>
      <c r="AC118" s="194" t="s">
        <v>1996</v>
      </c>
      <c r="AD118" s="149"/>
      <c r="AE118" s="194" t="s">
        <v>1997</v>
      </c>
      <c r="AF118" s="213" t="s">
        <v>2000</v>
      </c>
      <c r="AG118" s="320"/>
      <c r="AH118" s="320"/>
      <c r="AI118" s="320"/>
      <c r="AJ118" s="320"/>
      <c r="AK118" s="88" t="s">
        <v>1447</v>
      </c>
      <c r="AL118" s="88" t="s">
        <v>251</v>
      </c>
      <c r="AM118" s="88" t="s">
        <v>252</v>
      </c>
      <c r="AN118" s="226"/>
      <c r="AO118" s="88" t="s">
        <v>1997</v>
      </c>
      <c r="AP118" s="88" t="s">
        <v>2000</v>
      </c>
      <c r="AQ118" s="88" t="s">
        <v>2001</v>
      </c>
      <c r="AR118" s="88" t="s">
        <v>2002</v>
      </c>
      <c r="AS118" s="88" t="s">
        <v>2003</v>
      </c>
      <c r="AT118" s="88" t="s">
        <v>313</v>
      </c>
      <c r="AU118" s="88" t="s">
        <v>2373</v>
      </c>
      <c r="AV118" s="88" t="s">
        <v>2004</v>
      </c>
      <c r="AW118" s="88" t="s">
        <v>2374</v>
      </c>
      <c r="AX118" s="129">
        <v>0</v>
      </c>
      <c r="AY118" s="129">
        <v>10</v>
      </c>
      <c r="AZ118" s="88" t="s">
        <v>2005</v>
      </c>
      <c r="BA118" s="319">
        <v>5000</v>
      </c>
      <c r="BB118" s="194" t="s">
        <v>2381</v>
      </c>
      <c r="BC118" s="129" t="s">
        <v>2106</v>
      </c>
      <c r="BD118" s="129"/>
      <c r="BE118" s="129"/>
      <c r="BF118" s="129">
        <v>10</v>
      </c>
      <c r="BG118" s="129">
        <v>25</v>
      </c>
      <c r="BH118" s="194" t="s">
        <v>2006</v>
      </c>
      <c r="BI118" s="241">
        <v>10000</v>
      </c>
      <c r="BJ118" s="194" t="s">
        <v>2381</v>
      </c>
      <c r="BK118" s="129" t="s">
        <v>2047</v>
      </c>
      <c r="BL118" s="129"/>
      <c r="BM118" s="129" t="s">
        <v>2106</v>
      </c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88"/>
      <c r="CB118" s="88"/>
      <c r="CC118" s="88"/>
      <c r="CD118" s="88"/>
      <c r="CE118" s="88"/>
      <c r="CF118" s="208"/>
      <c r="CG118" s="204">
        <f t="shared" si="5"/>
        <v>-1.8</v>
      </c>
      <c r="CH118" s="87"/>
    </row>
    <row r="119" spans="1:118" s="109" customFormat="1" ht="30" customHeight="1">
      <c r="A119" s="231" t="s">
        <v>1599</v>
      </c>
      <c r="B119" s="88"/>
      <c r="C119" s="88" t="s">
        <v>1600</v>
      </c>
      <c r="D119" s="88" t="s">
        <v>1498</v>
      </c>
      <c r="E119" s="244" t="s">
        <v>2892</v>
      </c>
      <c r="F119" s="88"/>
      <c r="G119" s="129" t="s">
        <v>2997</v>
      </c>
      <c r="H119" s="87" t="s">
        <v>1427</v>
      </c>
      <c r="I119" s="87" t="s">
        <v>258</v>
      </c>
      <c r="J119" s="87" t="s">
        <v>1136</v>
      </c>
      <c r="K119" s="113">
        <v>41309</v>
      </c>
      <c r="L119" s="112">
        <v>41242</v>
      </c>
      <c r="M119" s="112">
        <v>41606</v>
      </c>
      <c r="N119" s="104"/>
      <c r="O119" s="206"/>
      <c r="P119" s="319">
        <v>70000</v>
      </c>
      <c r="Q119" s="194" t="s">
        <v>2591</v>
      </c>
      <c r="R119" s="161" t="s">
        <v>1975</v>
      </c>
      <c r="S119" s="88"/>
      <c r="T119" s="88"/>
      <c r="U119" s="88"/>
      <c r="V119" s="88" t="s">
        <v>1601</v>
      </c>
      <c r="W119" s="88" t="s">
        <v>1602</v>
      </c>
      <c r="X119" s="88"/>
      <c r="Y119" s="194" t="s">
        <v>624</v>
      </c>
      <c r="Z119" s="88" t="s">
        <v>345</v>
      </c>
      <c r="AA119" s="194" t="s">
        <v>1744</v>
      </c>
      <c r="AB119" s="194" t="s">
        <v>3002</v>
      </c>
      <c r="AC119" s="194" t="s">
        <v>1603</v>
      </c>
      <c r="AD119" s="149" t="s">
        <v>2755</v>
      </c>
      <c r="AE119" s="194" t="s">
        <v>1604</v>
      </c>
      <c r="AF119" s="213" t="s">
        <v>1137</v>
      </c>
      <c r="AG119" s="320"/>
      <c r="AH119" s="320"/>
      <c r="AI119" s="320"/>
      <c r="AJ119" s="320"/>
      <c r="AK119" s="88" t="s">
        <v>1744</v>
      </c>
      <c r="AL119" s="88" t="s">
        <v>3002</v>
      </c>
      <c r="AM119" s="88" t="s">
        <v>1603</v>
      </c>
      <c r="AN119" s="226" t="s">
        <v>2592</v>
      </c>
      <c r="AO119" s="88" t="s">
        <v>1604</v>
      </c>
      <c r="AP119" s="335"/>
      <c r="AQ119" s="88" t="s">
        <v>1606</v>
      </c>
      <c r="AR119" s="88" t="s">
        <v>2593</v>
      </c>
      <c r="AS119" s="88" t="s">
        <v>1607</v>
      </c>
      <c r="AT119" s="88" t="s">
        <v>625</v>
      </c>
      <c r="AU119" s="88" t="s">
        <v>460</v>
      </c>
      <c r="AV119" s="88" t="s">
        <v>1608</v>
      </c>
      <c r="AW119" s="88" t="s">
        <v>1705</v>
      </c>
      <c r="AX119" s="129">
        <v>0</v>
      </c>
      <c r="AY119" s="129">
        <v>20</v>
      </c>
      <c r="AZ119" s="211" t="s">
        <v>2595</v>
      </c>
      <c r="BA119" s="319">
        <v>35000</v>
      </c>
      <c r="BB119" s="194" t="s">
        <v>1609</v>
      </c>
      <c r="BC119" s="129" t="s">
        <v>2047</v>
      </c>
      <c r="BD119" s="129"/>
      <c r="BE119" s="129"/>
      <c r="BF119" s="129">
        <v>0</v>
      </c>
      <c r="BG119" s="129">
        <v>10</v>
      </c>
      <c r="BH119" s="210" t="s">
        <v>195</v>
      </c>
      <c r="BI119" s="241">
        <v>5000</v>
      </c>
      <c r="BJ119" s="194" t="s">
        <v>2756</v>
      </c>
      <c r="BK119" s="129" t="s">
        <v>2047</v>
      </c>
      <c r="BL119" s="129"/>
      <c r="BM119" s="129" t="s">
        <v>2106</v>
      </c>
      <c r="BN119" s="129"/>
      <c r="BO119" s="129"/>
      <c r="BP119" s="129"/>
      <c r="BQ119" s="336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88"/>
      <c r="CB119" s="88"/>
      <c r="CC119" s="88"/>
      <c r="CD119" s="88"/>
      <c r="CE119" s="88"/>
      <c r="CF119" s="208"/>
      <c r="CG119" s="204">
        <f t="shared" si="5"/>
        <v>-8.066666666666666</v>
      </c>
      <c r="CH119" s="88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</row>
    <row r="120" spans="1:86" s="109" customFormat="1" ht="30" customHeight="1">
      <c r="A120" s="231" t="s">
        <v>2328</v>
      </c>
      <c r="B120" s="88"/>
      <c r="C120" s="88" t="s">
        <v>2329</v>
      </c>
      <c r="D120" s="88" t="s">
        <v>2507</v>
      </c>
      <c r="E120" s="88"/>
      <c r="F120" s="88"/>
      <c r="G120" s="116" t="s">
        <v>2704</v>
      </c>
      <c r="H120" s="87" t="s">
        <v>1427</v>
      </c>
      <c r="I120" s="87" t="s">
        <v>258</v>
      </c>
      <c r="J120" s="87" t="s">
        <v>1136</v>
      </c>
      <c r="K120" s="112">
        <v>41260</v>
      </c>
      <c r="L120" s="112">
        <v>41258</v>
      </c>
      <c r="M120" s="112">
        <v>41622</v>
      </c>
      <c r="N120" s="129"/>
      <c r="O120" s="206"/>
      <c r="P120" s="319">
        <v>12000</v>
      </c>
      <c r="Q120" s="194" t="s">
        <v>1276</v>
      </c>
      <c r="R120" s="161" t="s">
        <v>425</v>
      </c>
      <c r="S120" s="88" t="s">
        <v>2330</v>
      </c>
      <c r="T120" s="88" t="s">
        <v>1710</v>
      </c>
      <c r="U120" s="88" t="s">
        <v>1794</v>
      </c>
      <c r="V120" s="88" t="s">
        <v>2331</v>
      </c>
      <c r="W120" s="88" t="s">
        <v>1277</v>
      </c>
      <c r="X120" s="88"/>
      <c r="Y120" s="194" t="s">
        <v>1084</v>
      </c>
      <c r="Z120" s="88" t="s">
        <v>1084</v>
      </c>
      <c r="AA120" s="91" t="s">
        <v>1744</v>
      </c>
      <c r="AB120" s="91" t="s">
        <v>2935</v>
      </c>
      <c r="AC120" s="91" t="s">
        <v>2936</v>
      </c>
      <c r="AD120" s="216" t="s">
        <v>2937</v>
      </c>
      <c r="AE120" s="91" t="s">
        <v>2938</v>
      </c>
      <c r="AF120" s="213" t="s">
        <v>2939</v>
      </c>
      <c r="AG120" s="91" t="s">
        <v>2940</v>
      </c>
      <c r="AH120" s="91" t="s">
        <v>2941</v>
      </c>
      <c r="AI120" s="91" t="s">
        <v>2942</v>
      </c>
      <c r="AJ120" s="91" t="s">
        <v>2943</v>
      </c>
      <c r="AK120" s="244" t="s">
        <v>2944</v>
      </c>
      <c r="AL120" s="244" t="s">
        <v>2332</v>
      </c>
      <c r="AM120" s="244"/>
      <c r="AN120" s="218" t="s">
        <v>2945</v>
      </c>
      <c r="AO120" s="244"/>
      <c r="AP120" s="213" t="s">
        <v>2946</v>
      </c>
      <c r="AQ120" s="88" t="s">
        <v>2541</v>
      </c>
      <c r="AR120" s="88"/>
      <c r="AS120" s="88" t="s">
        <v>2542</v>
      </c>
      <c r="AT120" s="88" t="s">
        <v>2533</v>
      </c>
      <c r="AU120" s="88" t="s">
        <v>2373</v>
      </c>
      <c r="AV120" s="88" t="s">
        <v>2543</v>
      </c>
      <c r="AW120" s="88" t="s">
        <v>637</v>
      </c>
      <c r="AX120" s="129">
        <v>0</v>
      </c>
      <c r="AY120" s="129">
        <v>40</v>
      </c>
      <c r="AZ120" s="88" t="s">
        <v>2333</v>
      </c>
      <c r="BA120" s="319">
        <v>6000</v>
      </c>
      <c r="BB120" s="194" t="s">
        <v>2381</v>
      </c>
      <c r="BC120" s="129"/>
      <c r="BD120" s="129"/>
      <c r="BE120" s="129"/>
      <c r="BF120" s="129"/>
      <c r="BG120" s="129"/>
      <c r="BH120" s="194"/>
      <c r="BI120" s="241"/>
      <c r="BJ120" s="194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88"/>
      <c r="CB120" s="88"/>
      <c r="CC120" s="88"/>
      <c r="CD120" s="87"/>
      <c r="CE120" s="87"/>
      <c r="CF120" s="224"/>
      <c r="CG120" s="204">
        <f t="shared" si="5"/>
        <v>-8.6</v>
      </c>
      <c r="CH120" s="87"/>
    </row>
    <row r="121" spans="1:85" s="87" customFormat="1" ht="30" customHeight="1">
      <c r="A121" s="231" t="s">
        <v>1636</v>
      </c>
      <c r="B121" s="88"/>
      <c r="C121" s="88" t="s">
        <v>1285</v>
      </c>
      <c r="D121" s="88" t="s">
        <v>1451</v>
      </c>
      <c r="E121" s="88"/>
      <c r="F121" s="88"/>
      <c r="G121" s="116" t="s">
        <v>2704</v>
      </c>
      <c r="H121" s="87" t="s">
        <v>1427</v>
      </c>
      <c r="I121" s="87" t="s">
        <v>258</v>
      </c>
      <c r="J121" s="88" t="s">
        <v>1136</v>
      </c>
      <c r="K121" s="104">
        <v>41102</v>
      </c>
      <c r="L121" s="104">
        <v>41102</v>
      </c>
      <c r="M121" s="104">
        <v>41467</v>
      </c>
      <c r="N121" s="104"/>
      <c r="O121" s="206"/>
      <c r="P121" s="319">
        <v>50000</v>
      </c>
      <c r="Q121" s="194" t="s">
        <v>344</v>
      </c>
      <c r="R121" s="194" t="s">
        <v>109</v>
      </c>
      <c r="S121" s="88"/>
      <c r="T121" s="88"/>
      <c r="U121" s="225"/>
      <c r="V121" s="88" t="s">
        <v>1286</v>
      </c>
      <c r="W121" s="211" t="s">
        <v>1287</v>
      </c>
      <c r="X121" s="88"/>
      <c r="Y121" s="194" t="s">
        <v>624</v>
      </c>
      <c r="Z121" s="88" t="s">
        <v>345</v>
      </c>
      <c r="AA121" s="194" t="s">
        <v>1288</v>
      </c>
      <c r="AB121" s="194" t="s">
        <v>1289</v>
      </c>
      <c r="AC121" s="149" t="s">
        <v>1290</v>
      </c>
      <c r="AD121" s="149" t="s">
        <v>1291</v>
      </c>
      <c r="AE121" s="194" t="s">
        <v>1292</v>
      </c>
      <c r="AF121" s="213" t="s">
        <v>1293</v>
      </c>
      <c r="AG121" s="194" t="s">
        <v>327</v>
      </c>
      <c r="AH121" s="194" t="s">
        <v>643</v>
      </c>
      <c r="AI121" s="194" t="s">
        <v>326</v>
      </c>
      <c r="AJ121" s="194" t="s">
        <v>328</v>
      </c>
      <c r="AK121" s="88" t="s">
        <v>1288</v>
      </c>
      <c r="AL121" s="88" t="s">
        <v>1289</v>
      </c>
      <c r="AM121" s="226" t="s">
        <v>1290</v>
      </c>
      <c r="AN121" s="226" t="s">
        <v>1291</v>
      </c>
      <c r="AO121" s="88" t="s">
        <v>1292</v>
      </c>
      <c r="AP121" s="213" t="s">
        <v>1293</v>
      </c>
      <c r="AQ121" s="88" t="s">
        <v>327</v>
      </c>
      <c r="AR121" s="88" t="s">
        <v>643</v>
      </c>
      <c r="AS121" s="88" t="s">
        <v>326</v>
      </c>
      <c r="AT121" s="88" t="s">
        <v>1294</v>
      </c>
      <c r="AU121" s="88" t="s">
        <v>2373</v>
      </c>
      <c r="AV121" s="88" t="s">
        <v>328</v>
      </c>
      <c r="AW121" s="88" t="s">
        <v>2375</v>
      </c>
      <c r="AX121" s="129">
        <v>0</v>
      </c>
      <c r="AY121" s="129">
        <v>16</v>
      </c>
      <c r="AZ121" s="88" t="s">
        <v>1295</v>
      </c>
      <c r="BA121" s="220">
        <v>10000</v>
      </c>
      <c r="BB121" s="194" t="s">
        <v>343</v>
      </c>
      <c r="BC121" s="129"/>
      <c r="BD121" s="129"/>
      <c r="BE121" s="129"/>
      <c r="BF121" s="129"/>
      <c r="BG121" s="129"/>
      <c r="BH121" s="194"/>
      <c r="BI121" s="88"/>
      <c r="BJ121" s="194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88"/>
      <c r="CB121" s="88"/>
      <c r="CC121" s="88"/>
      <c r="CF121" s="224"/>
      <c r="CG121" s="204">
        <f t="shared" si="5"/>
        <v>-3.433333333333333</v>
      </c>
    </row>
    <row r="122" spans="1:118" s="88" customFormat="1" ht="30" customHeight="1">
      <c r="A122" s="205" t="s">
        <v>2426</v>
      </c>
      <c r="B122" s="87"/>
      <c r="C122" s="87" t="s">
        <v>1643</v>
      </c>
      <c r="D122" s="87" t="s">
        <v>1451</v>
      </c>
      <c r="E122" s="87"/>
      <c r="F122" s="87"/>
      <c r="G122" s="116" t="s">
        <v>2704</v>
      </c>
      <c r="H122" s="87" t="s">
        <v>1427</v>
      </c>
      <c r="I122" s="87" t="s">
        <v>258</v>
      </c>
      <c r="J122" s="87" t="s">
        <v>1136</v>
      </c>
      <c r="K122" s="112">
        <v>41264</v>
      </c>
      <c r="L122" s="112">
        <v>41279</v>
      </c>
      <c r="M122" s="112">
        <v>41644</v>
      </c>
      <c r="N122" s="116"/>
      <c r="O122" s="206"/>
      <c r="P122" s="319">
        <v>2500</v>
      </c>
      <c r="Q122" s="161" t="s">
        <v>2130</v>
      </c>
      <c r="R122" s="161" t="s">
        <v>109</v>
      </c>
      <c r="S122" s="87"/>
      <c r="T122" s="87"/>
      <c r="V122" s="87" t="s">
        <v>1935</v>
      </c>
      <c r="W122" s="88" t="s">
        <v>1936</v>
      </c>
      <c r="X122" s="87"/>
      <c r="Y122" s="194" t="s">
        <v>624</v>
      </c>
      <c r="Z122" s="87" t="s">
        <v>345</v>
      </c>
      <c r="AA122" s="161" t="s">
        <v>1950</v>
      </c>
      <c r="AB122" s="161" t="s">
        <v>421</v>
      </c>
      <c r="AC122" s="149" t="s">
        <v>2138</v>
      </c>
      <c r="AD122" s="149" t="s">
        <v>1953</v>
      </c>
      <c r="AE122" s="161" t="s">
        <v>1954</v>
      </c>
      <c r="AF122" s="87" t="s">
        <v>1955</v>
      </c>
      <c r="AG122" s="161" t="s">
        <v>2135</v>
      </c>
      <c r="AH122" s="161" t="s">
        <v>2136</v>
      </c>
      <c r="AI122" s="161" t="s">
        <v>2137</v>
      </c>
      <c r="AJ122" s="161"/>
      <c r="AK122" s="87" t="s">
        <v>1950</v>
      </c>
      <c r="AL122" s="87" t="s">
        <v>2134</v>
      </c>
      <c r="AM122" s="87" t="s">
        <v>2138</v>
      </c>
      <c r="AN122" s="87" t="s">
        <v>1953</v>
      </c>
      <c r="AO122" s="87" t="s">
        <v>1954</v>
      </c>
      <c r="AP122" s="87" t="s">
        <v>1955</v>
      </c>
      <c r="AQ122" s="87" t="s">
        <v>2135</v>
      </c>
      <c r="AR122" s="87" t="s">
        <v>2136</v>
      </c>
      <c r="AS122" s="87" t="s">
        <v>2137</v>
      </c>
      <c r="AT122" s="87" t="s">
        <v>2375</v>
      </c>
      <c r="AU122" s="87" t="s">
        <v>2373</v>
      </c>
      <c r="AV122" s="87" t="s">
        <v>100</v>
      </c>
      <c r="AW122" s="87" t="s">
        <v>2375</v>
      </c>
      <c r="AX122" s="116">
        <v>0</v>
      </c>
      <c r="AY122" s="116">
        <v>40</v>
      </c>
      <c r="AZ122" s="87" t="s">
        <v>1481</v>
      </c>
      <c r="BA122" s="207">
        <v>1750</v>
      </c>
      <c r="BB122" s="161" t="s">
        <v>2381</v>
      </c>
      <c r="BC122" s="116"/>
      <c r="BD122" s="116"/>
      <c r="BE122" s="116"/>
      <c r="BF122" s="116"/>
      <c r="BG122" s="116"/>
      <c r="BH122" s="161"/>
      <c r="BI122" s="87"/>
      <c r="BJ122" s="161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87"/>
      <c r="CB122" s="87"/>
      <c r="CC122" s="87"/>
      <c r="CD122" s="87"/>
      <c r="CE122" s="87"/>
      <c r="CF122" s="224"/>
      <c r="CG122" s="204">
        <f t="shared" si="5"/>
        <v>-9.333333333333334</v>
      </c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</row>
    <row r="123" spans="1:118" s="70" customFormat="1" ht="30" customHeight="1">
      <c r="A123" s="326" t="s">
        <v>2894</v>
      </c>
      <c r="B123" s="130"/>
      <c r="C123" s="337" t="s">
        <v>2068</v>
      </c>
      <c r="D123" s="88" t="s">
        <v>1498</v>
      </c>
      <c r="E123" s="244" t="s">
        <v>2893</v>
      </c>
      <c r="F123" s="88"/>
      <c r="G123" s="116" t="s">
        <v>2704</v>
      </c>
      <c r="H123" s="87" t="s">
        <v>1427</v>
      </c>
      <c r="I123" s="87" t="s">
        <v>258</v>
      </c>
      <c r="J123" s="87" t="s">
        <v>1136</v>
      </c>
      <c r="K123" s="104">
        <v>41199</v>
      </c>
      <c r="L123" s="104">
        <v>41077</v>
      </c>
      <c r="M123" s="104">
        <v>41441</v>
      </c>
      <c r="N123" s="129"/>
      <c r="O123" s="206"/>
      <c r="P123" s="269">
        <v>6600</v>
      </c>
      <c r="Q123" s="334" t="s">
        <v>344</v>
      </c>
      <c r="R123" s="161" t="s">
        <v>1910</v>
      </c>
      <c r="S123" s="88"/>
      <c r="T123" s="88"/>
      <c r="U123" s="88"/>
      <c r="V123" s="88" t="s">
        <v>2247</v>
      </c>
      <c r="W123" s="334" t="s">
        <v>3056</v>
      </c>
      <c r="X123" s="88"/>
      <c r="Y123" s="194" t="s">
        <v>624</v>
      </c>
      <c r="Z123" s="88" t="s">
        <v>624</v>
      </c>
      <c r="AA123" s="91" t="s">
        <v>1510</v>
      </c>
      <c r="AB123" s="91" t="s">
        <v>2895</v>
      </c>
      <c r="AC123" s="91" t="s">
        <v>2896</v>
      </c>
      <c r="AD123" s="216"/>
      <c r="AE123" s="91" t="s">
        <v>2070</v>
      </c>
      <c r="AF123" s="213" t="s">
        <v>2897</v>
      </c>
      <c r="AG123" s="194"/>
      <c r="AH123" s="320"/>
      <c r="AI123" s="194"/>
      <c r="AJ123" s="194"/>
      <c r="AK123" s="88" t="s">
        <v>2664</v>
      </c>
      <c r="AL123" s="88" t="s">
        <v>2665</v>
      </c>
      <c r="AM123" s="88" t="s">
        <v>2069</v>
      </c>
      <c r="AN123" s="88" t="s">
        <v>2070</v>
      </c>
      <c r="AO123" s="88"/>
      <c r="AP123" s="213" t="s">
        <v>2666</v>
      </c>
      <c r="AQ123" s="88" t="s">
        <v>2248</v>
      </c>
      <c r="AR123" s="88" t="s">
        <v>2249</v>
      </c>
      <c r="AS123" s="88" t="s">
        <v>965</v>
      </c>
      <c r="AT123" s="88" t="s">
        <v>2373</v>
      </c>
      <c r="AU123" s="87" t="s">
        <v>2373</v>
      </c>
      <c r="AV123" s="88" t="s">
        <v>2250</v>
      </c>
      <c r="AW123" s="88" t="s">
        <v>2376</v>
      </c>
      <c r="AX123" s="129">
        <v>40</v>
      </c>
      <c r="AY123" s="129" t="s">
        <v>2251</v>
      </c>
      <c r="AZ123" s="108">
        <v>41076</v>
      </c>
      <c r="BA123" s="319" t="s">
        <v>2381</v>
      </c>
      <c r="BB123" s="194"/>
      <c r="BC123" s="129"/>
      <c r="BD123" s="129"/>
      <c r="BE123" s="104"/>
      <c r="BF123" s="129"/>
      <c r="BG123" s="129"/>
      <c r="BH123" s="194"/>
      <c r="BI123" s="241"/>
      <c r="BJ123" s="194"/>
      <c r="BK123" s="129"/>
      <c r="BL123" s="129"/>
      <c r="BM123" s="104"/>
      <c r="BN123" s="129"/>
      <c r="BO123" s="129"/>
      <c r="BP123" s="129"/>
      <c r="BQ123" s="129"/>
      <c r="BR123" s="129"/>
      <c r="BS123" s="129"/>
      <c r="BT123" s="129"/>
      <c r="BU123" s="104"/>
      <c r="BV123" s="129"/>
      <c r="BW123" s="129"/>
      <c r="BX123" s="129"/>
      <c r="BY123" s="129"/>
      <c r="BZ123" s="129"/>
      <c r="CA123" s="88"/>
      <c r="CB123" s="88"/>
      <c r="CC123" s="88"/>
      <c r="CD123" s="87"/>
      <c r="CE123" s="87"/>
      <c r="CF123" s="224"/>
      <c r="CG123" s="204">
        <f t="shared" si="5"/>
        <v>-2.566666666666667</v>
      </c>
      <c r="CH123" s="87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</row>
    <row r="124" spans="1:85" s="88" customFormat="1" ht="30" customHeight="1">
      <c r="A124" s="205" t="s">
        <v>1479</v>
      </c>
      <c r="B124" s="87"/>
      <c r="C124" s="87" t="s">
        <v>612</v>
      </c>
      <c r="D124" s="87" t="s">
        <v>1451</v>
      </c>
      <c r="E124" s="87"/>
      <c r="F124" s="87"/>
      <c r="G124" s="116" t="s">
        <v>2704</v>
      </c>
      <c r="H124" s="87" t="s">
        <v>1427</v>
      </c>
      <c r="I124" s="87" t="s">
        <v>258</v>
      </c>
      <c r="J124" s="87" t="s">
        <v>1136</v>
      </c>
      <c r="K124" s="104">
        <v>41109</v>
      </c>
      <c r="L124" s="104">
        <v>41079</v>
      </c>
      <c r="M124" s="104">
        <v>41444</v>
      </c>
      <c r="N124" s="116"/>
      <c r="O124" s="206"/>
      <c r="P124" s="319">
        <v>20000</v>
      </c>
      <c r="Q124" s="161" t="s">
        <v>663</v>
      </c>
      <c r="R124" s="161" t="s">
        <v>425</v>
      </c>
      <c r="S124" s="87"/>
      <c r="T124" s="87"/>
      <c r="V124" s="87" t="s">
        <v>20</v>
      </c>
      <c r="W124" s="226" t="s">
        <v>1480</v>
      </c>
      <c r="X124" s="87"/>
      <c r="Y124" s="194" t="s">
        <v>624</v>
      </c>
      <c r="Z124" s="87" t="s">
        <v>345</v>
      </c>
      <c r="AA124" s="161" t="s">
        <v>292</v>
      </c>
      <c r="AB124" s="161" t="s">
        <v>613</v>
      </c>
      <c r="AC124" s="149" t="s">
        <v>617</v>
      </c>
      <c r="AD124" s="149" t="s">
        <v>664</v>
      </c>
      <c r="AE124" s="194" t="s">
        <v>617</v>
      </c>
      <c r="AF124" s="209" t="s">
        <v>2470</v>
      </c>
      <c r="AG124" s="161"/>
      <c r="AH124" s="161"/>
      <c r="AI124" s="161"/>
      <c r="AJ124" s="161"/>
      <c r="AK124" s="87" t="s">
        <v>292</v>
      </c>
      <c r="AL124" s="87" t="s">
        <v>613</v>
      </c>
      <c r="AM124" s="87" t="s">
        <v>617</v>
      </c>
      <c r="AN124" s="87" t="s">
        <v>664</v>
      </c>
      <c r="AO124" s="87"/>
      <c r="AP124" s="87" t="s">
        <v>2470</v>
      </c>
      <c r="AQ124" s="87" t="s">
        <v>614</v>
      </c>
      <c r="AR124" s="87" t="s">
        <v>615</v>
      </c>
      <c r="AS124" s="87" t="s">
        <v>299</v>
      </c>
      <c r="AT124" s="87" t="s">
        <v>616</v>
      </c>
      <c r="AU124" s="87" t="s">
        <v>2373</v>
      </c>
      <c r="AV124" s="87" t="s">
        <v>300</v>
      </c>
      <c r="AW124" s="87" t="s">
        <v>459</v>
      </c>
      <c r="AX124" s="116">
        <v>0</v>
      </c>
      <c r="AY124" s="116">
        <v>20</v>
      </c>
      <c r="AZ124" s="87" t="s">
        <v>1255</v>
      </c>
      <c r="BA124" s="207">
        <v>12000</v>
      </c>
      <c r="BB124" s="161" t="s">
        <v>343</v>
      </c>
      <c r="BC124" s="116"/>
      <c r="BD124" s="116"/>
      <c r="BE124" s="116"/>
      <c r="BF124" s="116"/>
      <c r="BG124" s="116"/>
      <c r="BH124" s="161"/>
      <c r="BI124" s="87"/>
      <c r="BJ124" s="161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87"/>
      <c r="CB124" s="87"/>
      <c r="CC124" s="87"/>
      <c r="CF124" s="208"/>
      <c r="CG124" s="204">
        <f t="shared" si="5"/>
        <v>-2.6666666666666665</v>
      </c>
    </row>
    <row r="125" spans="1:85" s="88" customFormat="1" ht="30" customHeight="1">
      <c r="A125" s="205" t="s">
        <v>781</v>
      </c>
      <c r="B125" s="87"/>
      <c r="C125" s="87" t="s">
        <v>782</v>
      </c>
      <c r="D125" s="87" t="s">
        <v>1451</v>
      </c>
      <c r="E125" s="87"/>
      <c r="F125" s="87"/>
      <c r="G125" s="116" t="s">
        <v>2704</v>
      </c>
      <c r="H125" s="87" t="s">
        <v>1427</v>
      </c>
      <c r="I125" s="87" t="s">
        <v>258</v>
      </c>
      <c r="J125" s="87" t="s">
        <v>1136</v>
      </c>
      <c r="K125" s="112">
        <v>41208</v>
      </c>
      <c r="L125" s="112">
        <v>41209</v>
      </c>
      <c r="M125" s="112">
        <v>41574</v>
      </c>
      <c r="N125" s="104"/>
      <c r="O125" s="206"/>
      <c r="P125" s="319">
        <v>12000</v>
      </c>
      <c r="Q125" s="161" t="s">
        <v>587</v>
      </c>
      <c r="R125" s="161" t="s">
        <v>109</v>
      </c>
      <c r="S125" s="87"/>
      <c r="T125" s="87"/>
      <c r="V125" s="87"/>
      <c r="W125" s="226"/>
      <c r="X125" s="87"/>
      <c r="Y125" s="194" t="s">
        <v>624</v>
      </c>
      <c r="Z125" s="87" t="s">
        <v>624</v>
      </c>
      <c r="AA125" s="161" t="s">
        <v>1105</v>
      </c>
      <c r="AB125" s="161" t="s">
        <v>783</v>
      </c>
      <c r="AC125" s="149" t="s">
        <v>784</v>
      </c>
      <c r="AD125" s="149" t="s">
        <v>588</v>
      </c>
      <c r="AE125" s="149"/>
      <c r="AF125" s="209" t="s">
        <v>589</v>
      </c>
      <c r="AG125" s="161" t="s">
        <v>785</v>
      </c>
      <c r="AH125" s="161" t="s">
        <v>786</v>
      </c>
      <c r="AI125" s="161" t="s">
        <v>787</v>
      </c>
      <c r="AJ125" s="161" t="s">
        <v>788</v>
      </c>
      <c r="AK125" s="87" t="s">
        <v>1105</v>
      </c>
      <c r="AL125" s="87" t="s">
        <v>783</v>
      </c>
      <c r="AM125" s="226" t="s">
        <v>784</v>
      </c>
      <c r="AN125" s="226" t="s">
        <v>588</v>
      </c>
      <c r="AO125" s="226"/>
      <c r="AP125" s="209" t="s">
        <v>589</v>
      </c>
      <c r="AQ125" s="87" t="s">
        <v>785</v>
      </c>
      <c r="AR125" s="87"/>
      <c r="AS125" s="87" t="s">
        <v>786</v>
      </c>
      <c r="AT125" s="87" t="s">
        <v>787</v>
      </c>
      <c r="AU125" s="87" t="s">
        <v>2373</v>
      </c>
      <c r="AV125" s="87" t="s">
        <v>788</v>
      </c>
      <c r="AW125" s="87" t="s">
        <v>2376</v>
      </c>
      <c r="AX125" s="116">
        <v>0</v>
      </c>
      <c r="AY125" s="116">
        <v>25</v>
      </c>
      <c r="AZ125" s="87" t="s">
        <v>590</v>
      </c>
      <c r="BA125" s="207">
        <v>5000</v>
      </c>
      <c r="BB125" s="161" t="s">
        <v>1609</v>
      </c>
      <c r="BC125" s="116"/>
      <c r="BD125" s="116"/>
      <c r="BE125" s="116"/>
      <c r="BF125" s="116">
        <v>0</v>
      </c>
      <c r="BG125" s="116">
        <v>10</v>
      </c>
      <c r="BH125" s="161" t="s">
        <v>591</v>
      </c>
      <c r="BJ125" s="161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87"/>
      <c r="CB125" s="87"/>
      <c r="CC125" s="87"/>
      <c r="CD125" s="108"/>
      <c r="CE125" s="108"/>
      <c r="CF125" s="212"/>
      <c r="CG125" s="204">
        <f t="shared" si="5"/>
        <v>-7</v>
      </c>
    </row>
    <row r="126" spans="1:86" s="70" customFormat="1" ht="30" customHeight="1">
      <c r="A126" s="330" t="s">
        <v>1172</v>
      </c>
      <c r="B126" s="88"/>
      <c r="C126" s="88" t="s">
        <v>1792</v>
      </c>
      <c r="D126" s="88" t="s">
        <v>1498</v>
      </c>
      <c r="E126" s="338" t="s">
        <v>2898</v>
      </c>
      <c r="F126" s="88"/>
      <c r="G126" s="129" t="s">
        <v>2997</v>
      </c>
      <c r="H126" s="87" t="s">
        <v>1427</v>
      </c>
      <c r="I126" s="87" t="s">
        <v>1217</v>
      </c>
      <c r="J126" s="88" t="s">
        <v>938</v>
      </c>
      <c r="K126" s="104">
        <v>41263</v>
      </c>
      <c r="L126" s="104">
        <v>41220</v>
      </c>
      <c r="M126" s="104">
        <v>41584</v>
      </c>
      <c r="N126" s="104"/>
      <c r="O126" s="206"/>
      <c r="P126" s="319">
        <v>27000</v>
      </c>
      <c r="Q126" s="194" t="s">
        <v>1793</v>
      </c>
      <c r="R126" s="194" t="s">
        <v>425</v>
      </c>
      <c r="S126" s="88"/>
      <c r="T126" s="88"/>
      <c r="U126" s="88" t="s">
        <v>1794</v>
      </c>
      <c r="V126" s="88"/>
      <c r="W126" s="88" t="s">
        <v>1721</v>
      </c>
      <c r="X126" s="88"/>
      <c r="Y126" s="161" t="s">
        <v>165</v>
      </c>
      <c r="Z126" s="88" t="s">
        <v>1795</v>
      </c>
      <c r="AA126" s="91" t="s">
        <v>2947</v>
      </c>
      <c r="AB126" s="91" t="s">
        <v>2948</v>
      </c>
      <c r="AC126" s="216" t="s">
        <v>1173</v>
      </c>
      <c r="AD126" s="216" t="s">
        <v>2974</v>
      </c>
      <c r="AE126" s="91"/>
      <c r="AF126" s="213" t="s">
        <v>2949</v>
      </c>
      <c r="AG126" s="194" t="s">
        <v>555</v>
      </c>
      <c r="AH126" s="194" t="s">
        <v>1786</v>
      </c>
      <c r="AI126" s="194"/>
      <c r="AJ126" s="320"/>
      <c r="AK126" s="88" t="s">
        <v>1796</v>
      </c>
      <c r="AL126" s="88" t="s">
        <v>295</v>
      </c>
      <c r="AM126" s="88" t="s">
        <v>1797</v>
      </c>
      <c r="AN126" s="226" t="s">
        <v>1798</v>
      </c>
      <c r="AO126" s="88" t="s">
        <v>1803</v>
      </c>
      <c r="AP126" s="88" t="s">
        <v>2117</v>
      </c>
      <c r="AQ126" s="88" t="s">
        <v>555</v>
      </c>
      <c r="AR126" s="88" t="s">
        <v>1786</v>
      </c>
      <c r="AS126" s="88" t="s">
        <v>1804</v>
      </c>
      <c r="AT126" s="88" t="s">
        <v>1805</v>
      </c>
      <c r="AU126" s="88" t="s">
        <v>676</v>
      </c>
      <c r="AV126" s="88" t="s">
        <v>1806</v>
      </c>
      <c r="AW126" s="88" t="s">
        <v>676</v>
      </c>
      <c r="AX126" s="129">
        <v>0</v>
      </c>
      <c r="AY126" s="129">
        <v>20</v>
      </c>
      <c r="AZ126" s="88" t="s">
        <v>2705</v>
      </c>
      <c r="BA126" s="319">
        <v>12000</v>
      </c>
      <c r="BB126" s="194" t="s">
        <v>2381</v>
      </c>
      <c r="BC126" s="129" t="s">
        <v>2106</v>
      </c>
      <c r="BD126" s="129"/>
      <c r="BE126" s="129"/>
      <c r="BF126" s="129">
        <v>0</v>
      </c>
      <c r="BG126" s="129">
        <v>10</v>
      </c>
      <c r="BH126" s="194" t="s">
        <v>2757</v>
      </c>
      <c r="BI126" s="241">
        <v>8000</v>
      </c>
      <c r="BJ126" s="194" t="s">
        <v>2381</v>
      </c>
      <c r="BK126" s="129" t="s">
        <v>2047</v>
      </c>
      <c r="BL126" s="129"/>
      <c r="BM126" s="129" t="s">
        <v>2047</v>
      </c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88"/>
      <c r="CB126" s="88"/>
      <c r="CC126" s="88"/>
      <c r="CD126" s="88"/>
      <c r="CE126" s="88"/>
      <c r="CF126" s="208"/>
      <c r="CG126" s="204">
        <f t="shared" si="5"/>
        <v>-7.333333333333333</v>
      </c>
      <c r="CH126" s="88"/>
    </row>
    <row r="127" spans="1:118" s="109" customFormat="1" ht="30" customHeight="1">
      <c r="A127" s="330" t="s">
        <v>1172</v>
      </c>
      <c r="B127" s="88"/>
      <c r="C127" s="88" t="s">
        <v>1055</v>
      </c>
      <c r="D127" s="88" t="s">
        <v>1498</v>
      </c>
      <c r="E127" s="244" t="s">
        <v>2898</v>
      </c>
      <c r="F127" s="88"/>
      <c r="G127" s="116" t="s">
        <v>2704</v>
      </c>
      <c r="H127" s="87" t="s">
        <v>1427</v>
      </c>
      <c r="I127" s="87" t="s">
        <v>1217</v>
      </c>
      <c r="J127" s="88" t="s">
        <v>938</v>
      </c>
      <c r="K127" s="103">
        <v>41263</v>
      </c>
      <c r="L127" s="104">
        <v>41261</v>
      </c>
      <c r="M127" s="104">
        <v>41625</v>
      </c>
      <c r="N127" s="129"/>
      <c r="O127" s="206"/>
      <c r="P127" s="319">
        <v>20000</v>
      </c>
      <c r="Q127" s="194" t="s">
        <v>1642</v>
      </c>
      <c r="R127" s="161" t="s">
        <v>109</v>
      </c>
      <c r="S127" s="88" t="s">
        <v>1343</v>
      </c>
      <c r="T127" s="88"/>
      <c r="U127" s="88"/>
      <c r="V127" s="88"/>
      <c r="W127" s="88" t="s">
        <v>1138</v>
      </c>
      <c r="X127" s="88"/>
      <c r="Y127" s="194" t="s">
        <v>624</v>
      </c>
      <c r="Z127" s="88" t="s">
        <v>624</v>
      </c>
      <c r="AA127" s="91" t="s">
        <v>2947</v>
      </c>
      <c r="AB127" s="91" t="s">
        <v>2948</v>
      </c>
      <c r="AC127" s="216" t="s">
        <v>1173</v>
      </c>
      <c r="AD127" s="216" t="s">
        <v>2974</v>
      </c>
      <c r="AE127" s="91"/>
      <c r="AF127" s="213" t="s">
        <v>2950</v>
      </c>
      <c r="AG127" s="194" t="s">
        <v>555</v>
      </c>
      <c r="AH127" s="194" t="s">
        <v>579</v>
      </c>
      <c r="AI127" s="194"/>
      <c r="AJ127" s="194" t="s">
        <v>580</v>
      </c>
      <c r="AK127" s="88" t="s">
        <v>2207</v>
      </c>
      <c r="AL127" s="88" t="s">
        <v>1057</v>
      </c>
      <c r="AM127" s="88" t="s">
        <v>1058</v>
      </c>
      <c r="AN127" s="88" t="s">
        <v>1176</v>
      </c>
      <c r="AO127" s="88" t="s">
        <v>1056</v>
      </c>
      <c r="AP127" s="88" t="s">
        <v>1059</v>
      </c>
      <c r="AQ127" s="88" t="s">
        <v>1174</v>
      </c>
      <c r="AR127" s="88" t="s">
        <v>1061</v>
      </c>
      <c r="AS127" s="88" t="s">
        <v>1062</v>
      </c>
      <c r="AT127" s="88" t="s">
        <v>1063</v>
      </c>
      <c r="AU127" s="88" t="s">
        <v>676</v>
      </c>
      <c r="AV127" s="88"/>
      <c r="AW127" s="88" t="s">
        <v>676</v>
      </c>
      <c r="AX127" s="129">
        <v>0</v>
      </c>
      <c r="AY127" s="129">
        <v>20</v>
      </c>
      <c r="AZ127" s="88" t="s">
        <v>1064</v>
      </c>
      <c r="BA127" s="319">
        <v>15000</v>
      </c>
      <c r="BB127" s="194" t="s">
        <v>2381</v>
      </c>
      <c r="BC127" s="129" t="s">
        <v>2047</v>
      </c>
      <c r="BD127" s="129"/>
      <c r="BE127" s="129"/>
      <c r="BF127" s="129">
        <v>0</v>
      </c>
      <c r="BG127" s="129">
        <v>40</v>
      </c>
      <c r="BH127" s="194" t="s">
        <v>1065</v>
      </c>
      <c r="BI127" s="241">
        <v>3000</v>
      </c>
      <c r="BJ127" s="194" t="s">
        <v>2381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88"/>
      <c r="CB127" s="88"/>
      <c r="CC127" s="88"/>
      <c r="CD127" s="88"/>
      <c r="CE127" s="88"/>
      <c r="CF127" s="208"/>
      <c r="CG127" s="204">
        <f t="shared" si="5"/>
        <v>-8.7</v>
      </c>
      <c r="CH127" s="88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</row>
    <row r="128" spans="1:118" s="88" customFormat="1" ht="30" customHeight="1">
      <c r="A128" s="205" t="s">
        <v>1330</v>
      </c>
      <c r="B128" s="87"/>
      <c r="C128" s="88" t="s">
        <v>1331</v>
      </c>
      <c r="D128" s="88" t="s">
        <v>1451</v>
      </c>
      <c r="G128" s="116" t="s">
        <v>2704</v>
      </c>
      <c r="H128" s="87" t="s">
        <v>1427</v>
      </c>
      <c r="I128" s="88" t="s">
        <v>258</v>
      </c>
      <c r="J128" s="88" t="s">
        <v>1136</v>
      </c>
      <c r="K128" s="104">
        <v>41046</v>
      </c>
      <c r="L128" s="104">
        <v>41046</v>
      </c>
      <c r="M128" s="104">
        <v>41411</v>
      </c>
      <c r="N128" s="104"/>
      <c r="O128" s="206"/>
      <c r="P128" s="319">
        <v>5000</v>
      </c>
      <c r="Q128" s="194" t="s">
        <v>321</v>
      </c>
      <c r="R128" s="161" t="s">
        <v>109</v>
      </c>
      <c r="U128" s="225"/>
      <c r="V128" s="227" t="s">
        <v>1332</v>
      </c>
      <c r="W128" s="87" t="s">
        <v>1398</v>
      </c>
      <c r="Y128" s="194" t="s">
        <v>624</v>
      </c>
      <c r="Z128" s="88" t="s">
        <v>345</v>
      </c>
      <c r="AA128" s="194" t="s">
        <v>2432</v>
      </c>
      <c r="AB128" s="194" t="s">
        <v>1333</v>
      </c>
      <c r="AC128" s="149" t="s">
        <v>1334</v>
      </c>
      <c r="AD128" s="149"/>
      <c r="AE128" s="194"/>
      <c r="AF128" s="209" t="s">
        <v>1335</v>
      </c>
      <c r="AG128" s="194" t="s">
        <v>1336</v>
      </c>
      <c r="AH128" s="194" t="s">
        <v>1337</v>
      </c>
      <c r="AI128" s="194" t="s">
        <v>1338</v>
      </c>
      <c r="AJ128" s="161" t="s">
        <v>1339</v>
      </c>
      <c r="AK128" s="88" t="s">
        <v>2140</v>
      </c>
      <c r="AL128" s="88" t="s">
        <v>15</v>
      </c>
      <c r="AM128" s="226" t="s">
        <v>1334</v>
      </c>
      <c r="AN128" s="226"/>
      <c r="AP128" s="209" t="s">
        <v>16</v>
      </c>
      <c r="AQ128" s="88" t="s">
        <v>1336</v>
      </c>
      <c r="AR128" s="88" t="s">
        <v>1337</v>
      </c>
      <c r="AS128" s="88" t="s">
        <v>1338</v>
      </c>
      <c r="AT128" s="87" t="s">
        <v>2210</v>
      </c>
      <c r="AU128" s="87" t="s">
        <v>2373</v>
      </c>
      <c r="AV128" s="88" t="s">
        <v>1339</v>
      </c>
      <c r="AW128" s="88" t="s">
        <v>1697</v>
      </c>
      <c r="AX128" s="129">
        <v>0</v>
      </c>
      <c r="AY128" s="129">
        <v>25</v>
      </c>
      <c r="AZ128" s="87" t="s">
        <v>17</v>
      </c>
      <c r="BA128" s="220">
        <v>1500</v>
      </c>
      <c r="BB128" s="194" t="s">
        <v>343</v>
      </c>
      <c r="BC128" s="129"/>
      <c r="BD128" s="129"/>
      <c r="BE128" s="129"/>
      <c r="BF128" s="129">
        <v>0</v>
      </c>
      <c r="BG128" s="129">
        <v>10</v>
      </c>
      <c r="BH128" s="161" t="s">
        <v>18</v>
      </c>
      <c r="BI128" s="88">
        <v>500</v>
      </c>
      <c r="BJ128" s="194" t="s">
        <v>343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F128" s="208"/>
      <c r="CG128" s="204">
        <f t="shared" si="5"/>
        <v>-1.5666666666666667</v>
      </c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</row>
    <row r="129" spans="1:118" s="88" customFormat="1" ht="30" customHeight="1">
      <c r="A129" s="231" t="s">
        <v>2213</v>
      </c>
      <c r="B129" s="87"/>
      <c r="C129" s="88" t="s">
        <v>2208</v>
      </c>
      <c r="D129" s="88" t="s">
        <v>1451</v>
      </c>
      <c r="E129" s="87"/>
      <c r="F129" s="87"/>
      <c r="G129" s="116" t="s">
        <v>2704</v>
      </c>
      <c r="H129" s="88" t="s">
        <v>1427</v>
      </c>
      <c r="I129" s="88" t="s">
        <v>258</v>
      </c>
      <c r="J129" s="87" t="s">
        <v>1136</v>
      </c>
      <c r="K129" s="112">
        <v>41261</v>
      </c>
      <c r="L129" s="112">
        <v>41236</v>
      </c>
      <c r="M129" s="112">
        <v>41601</v>
      </c>
      <c r="N129" s="104"/>
      <c r="O129" s="206"/>
      <c r="P129" s="319">
        <v>25000</v>
      </c>
      <c r="Q129" s="161"/>
      <c r="R129" s="161" t="s">
        <v>109</v>
      </c>
      <c r="S129" s="87"/>
      <c r="T129" s="87"/>
      <c r="U129" s="225"/>
      <c r="V129" s="87">
        <v>407930</v>
      </c>
      <c r="W129" s="211"/>
      <c r="X129" s="87"/>
      <c r="Y129" s="194" t="s">
        <v>624</v>
      </c>
      <c r="Z129" s="87" t="s">
        <v>345</v>
      </c>
      <c r="AA129" s="161" t="s">
        <v>1744</v>
      </c>
      <c r="AB129" s="161" t="s">
        <v>641</v>
      </c>
      <c r="AC129" s="149" t="s">
        <v>1145</v>
      </c>
      <c r="AD129" s="149"/>
      <c r="AE129" s="161" t="s">
        <v>1146</v>
      </c>
      <c r="AF129" s="209" t="s">
        <v>2907</v>
      </c>
      <c r="AG129" s="161" t="s">
        <v>1147</v>
      </c>
      <c r="AH129" s="161" t="s">
        <v>1148</v>
      </c>
      <c r="AI129" s="161" t="s">
        <v>1149</v>
      </c>
      <c r="AJ129" s="161" t="s">
        <v>1150</v>
      </c>
      <c r="AK129" s="87" t="s">
        <v>1744</v>
      </c>
      <c r="AL129" s="87" t="s">
        <v>641</v>
      </c>
      <c r="AM129" s="226" t="s">
        <v>1145</v>
      </c>
      <c r="AN129" s="226"/>
      <c r="AO129" s="87" t="s">
        <v>1146</v>
      </c>
      <c r="AP129" s="87"/>
      <c r="AQ129" s="87"/>
      <c r="AR129" s="87"/>
      <c r="AS129" s="249"/>
      <c r="AT129" s="87" t="s">
        <v>426</v>
      </c>
      <c r="AU129" s="87" t="s">
        <v>2373</v>
      </c>
      <c r="AV129" s="87"/>
      <c r="AW129" s="88" t="s">
        <v>680</v>
      </c>
      <c r="AX129" s="116">
        <v>0</v>
      </c>
      <c r="AY129" s="116">
        <v>12</v>
      </c>
      <c r="AZ129" s="87" t="s">
        <v>1151</v>
      </c>
      <c r="BA129" s="207">
        <v>11000</v>
      </c>
      <c r="BB129" s="161" t="s">
        <v>349</v>
      </c>
      <c r="BC129" s="116"/>
      <c r="BD129" s="116"/>
      <c r="BE129" s="116"/>
      <c r="BF129" s="116"/>
      <c r="BG129" s="116"/>
      <c r="BH129" s="161"/>
      <c r="BI129" s="87"/>
      <c r="BJ129" s="161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87"/>
      <c r="CB129" s="87"/>
      <c r="CC129" s="87"/>
      <c r="CD129" s="87"/>
      <c r="CE129" s="87"/>
      <c r="CF129" s="224"/>
      <c r="CG129" s="204">
        <f t="shared" si="5"/>
        <v>-7.9</v>
      </c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</row>
    <row r="130" spans="1:118" s="88" customFormat="1" ht="30" customHeight="1">
      <c r="A130" s="229" t="s">
        <v>147</v>
      </c>
      <c r="B130" s="130"/>
      <c r="C130" s="130" t="s">
        <v>1442</v>
      </c>
      <c r="D130" s="87" t="s">
        <v>1451</v>
      </c>
      <c r="E130" s="87"/>
      <c r="F130" s="87"/>
      <c r="G130" s="116" t="s">
        <v>2704</v>
      </c>
      <c r="H130" s="87" t="s">
        <v>1427</v>
      </c>
      <c r="I130" s="87" t="s">
        <v>258</v>
      </c>
      <c r="J130" s="87" t="s">
        <v>1136</v>
      </c>
      <c r="K130" s="134">
        <v>41348</v>
      </c>
      <c r="L130" s="134">
        <v>41421</v>
      </c>
      <c r="M130" s="134">
        <v>41786</v>
      </c>
      <c r="N130" s="116"/>
      <c r="O130" s="206"/>
      <c r="P130" s="319">
        <v>1550</v>
      </c>
      <c r="Q130" s="161" t="s">
        <v>1892</v>
      </c>
      <c r="R130" s="161" t="s">
        <v>109</v>
      </c>
      <c r="S130" s="87"/>
      <c r="T130" s="87"/>
      <c r="V130" s="87"/>
      <c r="X130" s="87"/>
      <c r="Y130" s="194" t="s">
        <v>624</v>
      </c>
      <c r="Z130" s="87" t="s">
        <v>345</v>
      </c>
      <c r="AA130" s="161" t="s">
        <v>1113</v>
      </c>
      <c r="AB130" s="161" t="s">
        <v>1114</v>
      </c>
      <c r="AC130" s="149" t="s">
        <v>2456</v>
      </c>
      <c r="AD130" s="149" t="s">
        <v>1115</v>
      </c>
      <c r="AE130" s="161" t="s">
        <v>2457</v>
      </c>
      <c r="AF130" s="87" t="s">
        <v>2458</v>
      </c>
      <c r="AG130" s="161" t="s">
        <v>149</v>
      </c>
      <c r="AH130" s="161" t="s">
        <v>519</v>
      </c>
      <c r="AI130" s="161"/>
      <c r="AJ130" s="161" t="s">
        <v>151</v>
      </c>
      <c r="AK130" s="87" t="s">
        <v>1113</v>
      </c>
      <c r="AL130" s="87" t="s">
        <v>1114</v>
      </c>
      <c r="AM130" s="87" t="s">
        <v>2456</v>
      </c>
      <c r="AN130" s="87" t="s">
        <v>1115</v>
      </c>
      <c r="AO130" s="87" t="s">
        <v>2457</v>
      </c>
      <c r="AP130" s="87" t="s">
        <v>2458</v>
      </c>
      <c r="AQ130" s="87" t="s">
        <v>148</v>
      </c>
      <c r="AR130" s="87" t="s">
        <v>149</v>
      </c>
      <c r="AS130" s="87" t="s">
        <v>393</v>
      </c>
      <c r="AT130" s="87" t="s">
        <v>150</v>
      </c>
      <c r="AU130" s="87" t="s">
        <v>460</v>
      </c>
      <c r="AV130" s="87" t="s">
        <v>151</v>
      </c>
      <c r="AW130" s="87" t="s">
        <v>2374</v>
      </c>
      <c r="AX130" s="116">
        <v>0</v>
      </c>
      <c r="AY130" s="116">
        <v>10</v>
      </c>
      <c r="AZ130" s="87" t="s">
        <v>1472</v>
      </c>
      <c r="BA130" s="207">
        <v>3500</v>
      </c>
      <c r="BB130" s="161" t="s">
        <v>343</v>
      </c>
      <c r="BC130" s="116"/>
      <c r="BD130" s="116"/>
      <c r="BE130" s="116"/>
      <c r="BF130" s="116">
        <v>10</v>
      </c>
      <c r="BG130" s="116">
        <v>40</v>
      </c>
      <c r="BH130" s="161" t="s">
        <v>1473</v>
      </c>
      <c r="BI130" s="87">
        <v>6000</v>
      </c>
      <c r="BJ130" s="161" t="s">
        <v>417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87"/>
      <c r="CB130" s="87"/>
      <c r="CC130" s="87"/>
      <c r="CD130" s="87"/>
      <c r="CE130" s="87"/>
      <c r="CF130" s="224"/>
      <c r="CG130" s="204">
        <f t="shared" si="5"/>
        <v>-14.066666666666666</v>
      </c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</row>
    <row r="131" spans="1:86" s="109" customFormat="1" ht="30" customHeight="1">
      <c r="A131" s="231" t="s">
        <v>2071</v>
      </c>
      <c r="B131" s="88"/>
      <c r="C131" s="88" t="s">
        <v>2072</v>
      </c>
      <c r="D131" s="88" t="s">
        <v>1498</v>
      </c>
      <c r="E131" s="88"/>
      <c r="F131" s="88"/>
      <c r="G131" s="116" t="s">
        <v>2704</v>
      </c>
      <c r="H131" s="87" t="s">
        <v>1427</v>
      </c>
      <c r="I131" s="87" t="s">
        <v>258</v>
      </c>
      <c r="J131" s="87" t="s">
        <v>1136</v>
      </c>
      <c r="K131" s="103">
        <v>41085</v>
      </c>
      <c r="L131" s="104">
        <v>41090</v>
      </c>
      <c r="M131" s="104">
        <v>41454</v>
      </c>
      <c r="N131" s="104"/>
      <c r="O131" s="206"/>
      <c r="P131" s="319">
        <v>4461</v>
      </c>
      <c r="Q131" s="194" t="s">
        <v>344</v>
      </c>
      <c r="R131" s="194" t="s">
        <v>109</v>
      </c>
      <c r="S131" s="88"/>
      <c r="T131" s="88"/>
      <c r="U131" s="88"/>
      <c r="V131" s="88" t="s">
        <v>864</v>
      </c>
      <c r="W131" s="88" t="s">
        <v>2073</v>
      </c>
      <c r="X131" s="88"/>
      <c r="Y131" s="194" t="s">
        <v>2573</v>
      </c>
      <c r="Z131" s="88" t="s">
        <v>92</v>
      </c>
      <c r="AA131" s="194" t="s">
        <v>1969</v>
      </c>
      <c r="AB131" s="194" t="s">
        <v>2074</v>
      </c>
      <c r="AC131" s="194" t="s">
        <v>2075</v>
      </c>
      <c r="AD131" s="194" t="s">
        <v>2076</v>
      </c>
      <c r="AE131" s="194" t="s">
        <v>2077</v>
      </c>
      <c r="AF131" s="213" t="s">
        <v>2078</v>
      </c>
      <c r="AG131" s="194" t="s">
        <v>2071</v>
      </c>
      <c r="AH131" s="194" t="s">
        <v>559</v>
      </c>
      <c r="AI131" s="194" t="s">
        <v>560</v>
      </c>
      <c r="AJ131" s="194" t="s">
        <v>561</v>
      </c>
      <c r="AK131" s="88" t="s">
        <v>1969</v>
      </c>
      <c r="AL131" s="88" t="s">
        <v>2074</v>
      </c>
      <c r="AM131" s="88" t="s">
        <v>2075</v>
      </c>
      <c r="AN131" s="88" t="s">
        <v>2076</v>
      </c>
      <c r="AO131" s="88" t="s">
        <v>2077</v>
      </c>
      <c r="AP131" s="213" t="s">
        <v>2078</v>
      </c>
      <c r="AQ131" s="88" t="s">
        <v>2079</v>
      </c>
      <c r="AR131" s="88" t="s">
        <v>2080</v>
      </c>
      <c r="AS131" s="88" t="s">
        <v>2081</v>
      </c>
      <c r="AT131" s="88" t="s">
        <v>458</v>
      </c>
      <c r="AU131" s="88" t="s">
        <v>2373</v>
      </c>
      <c r="AV131" s="88" t="s">
        <v>2082</v>
      </c>
      <c r="AW131" s="88" t="s">
        <v>680</v>
      </c>
      <c r="AX131" s="129">
        <v>0</v>
      </c>
      <c r="AY131" s="129">
        <v>25</v>
      </c>
      <c r="AZ131" s="88" t="s">
        <v>2083</v>
      </c>
      <c r="BA131" s="319">
        <v>1900</v>
      </c>
      <c r="BB131" s="194" t="s">
        <v>343</v>
      </c>
      <c r="BC131" s="129"/>
      <c r="BD131" s="129"/>
      <c r="BE131" s="129"/>
      <c r="BF131" s="129"/>
      <c r="BG131" s="129"/>
      <c r="BH131" s="194"/>
      <c r="BI131" s="241"/>
      <c r="BJ131" s="194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88"/>
      <c r="CB131" s="88"/>
      <c r="CC131" s="88"/>
      <c r="CD131" s="88"/>
      <c r="CE131" s="88"/>
      <c r="CF131" s="208"/>
      <c r="CG131" s="204">
        <f t="shared" si="5"/>
        <v>-3</v>
      </c>
      <c r="CH131" s="87"/>
    </row>
    <row r="132" spans="1:85" s="87" customFormat="1" ht="30" customHeight="1">
      <c r="A132" s="205" t="s">
        <v>1476</v>
      </c>
      <c r="C132" s="87" t="s">
        <v>2200</v>
      </c>
      <c r="D132" s="87" t="s">
        <v>1451</v>
      </c>
      <c r="G132" s="116" t="s">
        <v>2704</v>
      </c>
      <c r="H132" s="87" t="s">
        <v>1427</v>
      </c>
      <c r="I132" s="348" t="s">
        <v>3100</v>
      </c>
      <c r="J132" s="87" t="s">
        <v>1136</v>
      </c>
      <c r="K132" s="104">
        <v>40990</v>
      </c>
      <c r="L132" s="104">
        <v>39923</v>
      </c>
      <c r="M132" s="104">
        <v>41364</v>
      </c>
      <c r="N132" s="116"/>
      <c r="O132" s="206"/>
      <c r="P132" s="319">
        <v>10700</v>
      </c>
      <c r="Q132" s="161" t="s">
        <v>331</v>
      </c>
      <c r="R132" s="161" t="s">
        <v>109</v>
      </c>
      <c r="U132" s="88"/>
      <c r="W132" s="88"/>
      <c r="Y132" s="194" t="s">
        <v>624</v>
      </c>
      <c r="Z132" s="87" t="s">
        <v>345</v>
      </c>
      <c r="AA132" s="161" t="s">
        <v>2202</v>
      </c>
      <c r="AB132" s="161" t="s">
        <v>2203</v>
      </c>
      <c r="AC132" s="149" t="s">
        <v>400</v>
      </c>
      <c r="AD132" s="149" t="s">
        <v>332</v>
      </c>
      <c r="AE132" s="161" t="s">
        <v>2201</v>
      </c>
      <c r="AF132" s="87" t="s">
        <v>1459</v>
      </c>
      <c r="AG132" s="161" t="s">
        <v>1385</v>
      </c>
      <c r="AH132" s="161" t="s">
        <v>1386</v>
      </c>
      <c r="AI132" s="161" t="s">
        <v>1387</v>
      </c>
      <c r="AJ132" s="161" t="s">
        <v>1388</v>
      </c>
      <c r="AK132" s="87" t="s">
        <v>2202</v>
      </c>
      <c r="AL132" s="87" t="s">
        <v>2203</v>
      </c>
      <c r="AM132" s="87" t="s">
        <v>400</v>
      </c>
      <c r="AN132" s="87" t="s">
        <v>332</v>
      </c>
      <c r="AO132" s="87" t="s">
        <v>2201</v>
      </c>
      <c r="AP132" s="87" t="s">
        <v>1459</v>
      </c>
      <c r="AQ132" s="87" t="s">
        <v>316</v>
      </c>
      <c r="AR132" s="87" t="s">
        <v>317</v>
      </c>
      <c r="AS132" s="87" t="s">
        <v>318</v>
      </c>
      <c r="AT132" s="87" t="s">
        <v>319</v>
      </c>
      <c r="AU132" s="87" t="s">
        <v>460</v>
      </c>
      <c r="AV132" s="87" t="s">
        <v>399</v>
      </c>
      <c r="AW132" s="87" t="s">
        <v>2374</v>
      </c>
      <c r="AX132" s="116">
        <v>0</v>
      </c>
      <c r="AY132" s="116">
        <v>10</v>
      </c>
      <c r="AZ132" s="87" t="s">
        <v>1475</v>
      </c>
      <c r="BA132" s="207">
        <v>2200</v>
      </c>
      <c r="BB132" s="161" t="s">
        <v>343</v>
      </c>
      <c r="BC132" s="116"/>
      <c r="BD132" s="116"/>
      <c r="BE132" s="116"/>
      <c r="BF132" s="116">
        <v>0</v>
      </c>
      <c r="BG132" s="116">
        <v>20</v>
      </c>
      <c r="BH132" s="161" t="s">
        <v>75</v>
      </c>
      <c r="BI132" s="87">
        <v>5000</v>
      </c>
      <c r="BJ132" s="161" t="s">
        <v>417</v>
      </c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D132" s="88"/>
      <c r="CE132" s="88"/>
      <c r="CF132" s="208"/>
      <c r="CG132" s="204">
        <f t="shared" si="5"/>
        <v>0</v>
      </c>
    </row>
    <row r="133" spans="1:118" s="109" customFormat="1" ht="30" customHeight="1">
      <c r="A133" s="231" t="s">
        <v>1817</v>
      </c>
      <c r="B133" s="88"/>
      <c r="C133" s="88" t="s">
        <v>1818</v>
      </c>
      <c r="D133" s="88" t="s">
        <v>1498</v>
      </c>
      <c r="E133" s="244"/>
      <c r="F133" s="88"/>
      <c r="G133" s="116" t="s">
        <v>2704</v>
      </c>
      <c r="H133" s="87" t="s">
        <v>1427</v>
      </c>
      <c r="I133" s="87" t="s">
        <v>258</v>
      </c>
      <c r="J133" s="87" t="s">
        <v>1136</v>
      </c>
      <c r="K133" s="112">
        <v>41218</v>
      </c>
      <c r="L133" s="112">
        <v>41200</v>
      </c>
      <c r="M133" s="112">
        <v>41564</v>
      </c>
      <c r="N133" s="88"/>
      <c r="O133" s="206"/>
      <c r="P133" s="319">
        <v>3500</v>
      </c>
      <c r="Q133" s="194" t="s">
        <v>321</v>
      </c>
      <c r="R133" s="323" t="s">
        <v>1910</v>
      </c>
      <c r="S133" s="88"/>
      <c r="T133" s="88"/>
      <c r="U133" s="88"/>
      <c r="V133" s="88" t="s">
        <v>1819</v>
      </c>
      <c r="W133" s="88" t="s">
        <v>1820</v>
      </c>
      <c r="X133" s="88"/>
      <c r="Y133" s="194" t="s">
        <v>624</v>
      </c>
      <c r="Z133" s="88" t="s">
        <v>1907</v>
      </c>
      <c r="AA133" s="194" t="s">
        <v>2140</v>
      </c>
      <c r="AB133" s="194" t="s">
        <v>1821</v>
      </c>
      <c r="AC133" s="194" t="s">
        <v>1826</v>
      </c>
      <c r="AD133" s="149"/>
      <c r="AE133" s="194"/>
      <c r="AF133" s="213" t="s">
        <v>2973</v>
      </c>
      <c r="AG133" s="194"/>
      <c r="AH133" s="194"/>
      <c r="AI133" s="194"/>
      <c r="AJ133" s="194"/>
      <c r="AK133" s="88" t="s">
        <v>2140</v>
      </c>
      <c r="AL133" s="88" t="s">
        <v>1821</v>
      </c>
      <c r="AM133" s="88" t="s">
        <v>1826</v>
      </c>
      <c r="AN133" s="226"/>
      <c r="AO133" s="88"/>
      <c r="AP133" s="213" t="s">
        <v>2973</v>
      </c>
      <c r="AQ133" s="88" t="s">
        <v>1822</v>
      </c>
      <c r="AR133" s="339" t="s">
        <v>3097</v>
      </c>
      <c r="AS133" s="339" t="s">
        <v>1827</v>
      </c>
      <c r="AT133" s="339" t="s">
        <v>1823</v>
      </c>
      <c r="AU133" s="339" t="s">
        <v>96</v>
      </c>
      <c r="AV133" s="339" t="s">
        <v>1824</v>
      </c>
      <c r="AW133" s="339" t="s">
        <v>96</v>
      </c>
      <c r="AX133" s="129">
        <v>0</v>
      </c>
      <c r="AY133" s="129">
        <v>40</v>
      </c>
      <c r="AZ133" s="88" t="s">
        <v>1825</v>
      </c>
      <c r="BA133" s="319">
        <v>1000</v>
      </c>
      <c r="BB133" s="91" t="s">
        <v>2381</v>
      </c>
      <c r="BC133" s="129"/>
      <c r="BD133" s="129"/>
      <c r="BE133" s="129"/>
      <c r="BF133" s="129"/>
      <c r="BG133" s="129"/>
      <c r="BH133" s="194"/>
      <c r="BI133" s="241"/>
      <c r="BJ133" s="194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88"/>
      <c r="CB133" s="88"/>
      <c r="CC133" s="88"/>
      <c r="CD133" s="88"/>
      <c r="CE133" s="88"/>
      <c r="CF133" s="212"/>
      <c r="CG133" s="204">
        <f t="shared" si="5"/>
        <v>-6.666666666666667</v>
      </c>
      <c r="CH133" s="88"/>
      <c r="CI133" s="72"/>
      <c r="CJ133" s="70"/>
      <c r="CK133" s="70"/>
      <c r="CL133" s="71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N133" s="70"/>
    </row>
    <row r="134" spans="1:85" s="87" customFormat="1" ht="30" customHeight="1">
      <c r="A134" s="229" t="s">
        <v>1948</v>
      </c>
      <c r="B134" s="130" t="s">
        <v>642</v>
      </c>
      <c r="C134" s="130" t="s">
        <v>1693</v>
      </c>
      <c r="D134" s="87" t="s">
        <v>1451</v>
      </c>
      <c r="G134" s="116" t="s">
        <v>2998</v>
      </c>
      <c r="H134" s="87" t="s">
        <v>1427</v>
      </c>
      <c r="I134" s="87" t="s">
        <v>258</v>
      </c>
      <c r="J134" s="87" t="s">
        <v>1136</v>
      </c>
      <c r="K134" s="134">
        <v>41345</v>
      </c>
      <c r="L134" s="134">
        <v>41366</v>
      </c>
      <c r="M134" s="134">
        <v>41731</v>
      </c>
      <c r="N134" s="116"/>
      <c r="O134" s="206"/>
      <c r="P134" s="319">
        <v>26000</v>
      </c>
      <c r="Q134" s="161" t="s">
        <v>452</v>
      </c>
      <c r="R134" s="161" t="s">
        <v>109</v>
      </c>
      <c r="U134" s="88"/>
      <c r="W134" s="88"/>
      <c r="Y134" s="194" t="s">
        <v>624</v>
      </c>
      <c r="Z134" s="87" t="s">
        <v>345</v>
      </c>
      <c r="AA134" s="194" t="s">
        <v>2223</v>
      </c>
      <c r="AB134" s="194" t="s">
        <v>1494</v>
      </c>
      <c r="AC134" s="194" t="s">
        <v>99</v>
      </c>
      <c r="AD134" s="149" t="s">
        <v>98</v>
      </c>
      <c r="AE134" s="161" t="s">
        <v>1663</v>
      </c>
      <c r="AF134" s="87" t="s">
        <v>217</v>
      </c>
      <c r="AG134" s="161"/>
      <c r="AH134" s="161"/>
      <c r="AI134" s="161"/>
      <c r="AJ134" s="161"/>
      <c r="AK134" s="87" t="s">
        <v>362</v>
      </c>
      <c r="AL134" s="87" t="s">
        <v>1494</v>
      </c>
      <c r="AM134" s="87" t="s">
        <v>99</v>
      </c>
      <c r="AN134" s="87" t="s">
        <v>98</v>
      </c>
      <c r="AO134" s="87" t="s">
        <v>1663</v>
      </c>
      <c r="AP134" s="87" t="s">
        <v>217</v>
      </c>
      <c r="AQ134" s="87" t="s">
        <v>654</v>
      </c>
      <c r="AR134" s="87" t="s">
        <v>445</v>
      </c>
      <c r="AS134" s="87" t="s">
        <v>642</v>
      </c>
      <c r="AT134" s="87" t="s">
        <v>653</v>
      </c>
      <c r="AU134" s="87" t="s">
        <v>2373</v>
      </c>
      <c r="AV134" s="87" t="s">
        <v>1738</v>
      </c>
      <c r="AW134" s="87" t="s">
        <v>459</v>
      </c>
      <c r="AX134" s="116">
        <v>0</v>
      </c>
      <c r="AY134" s="116">
        <v>40</v>
      </c>
      <c r="AZ134" s="87" t="s">
        <v>1694</v>
      </c>
      <c r="BA134" s="207">
        <v>11000</v>
      </c>
      <c r="BB134" s="161" t="s">
        <v>343</v>
      </c>
      <c r="BC134" s="116"/>
      <c r="BD134" s="116"/>
      <c r="BE134" s="116"/>
      <c r="BF134" s="116"/>
      <c r="BG134" s="116"/>
      <c r="BH134" s="161"/>
      <c r="BJ134" s="161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D134" s="88"/>
      <c r="CE134" s="88"/>
      <c r="CF134" s="208"/>
      <c r="CG134" s="204">
        <f t="shared" si="5"/>
        <v>-12.233333333333333</v>
      </c>
    </row>
    <row r="135" spans="1:85" s="87" customFormat="1" ht="30" customHeight="1">
      <c r="A135" s="205" t="s">
        <v>1948</v>
      </c>
      <c r="B135" s="87" t="s">
        <v>1742</v>
      </c>
      <c r="C135" s="87" t="s">
        <v>1691</v>
      </c>
      <c r="D135" s="87" t="s">
        <v>1451</v>
      </c>
      <c r="G135" s="116" t="s">
        <v>2704</v>
      </c>
      <c r="H135" s="87" t="s">
        <v>1427</v>
      </c>
      <c r="I135" s="87" t="s">
        <v>258</v>
      </c>
      <c r="J135" s="87" t="s">
        <v>1136</v>
      </c>
      <c r="K135" s="104">
        <v>41061</v>
      </c>
      <c r="L135" s="104">
        <v>39983</v>
      </c>
      <c r="M135" s="104">
        <v>41394</v>
      </c>
      <c r="N135" s="116"/>
      <c r="O135" s="206"/>
      <c r="P135" s="319">
        <v>10000</v>
      </c>
      <c r="Q135" s="161" t="s">
        <v>452</v>
      </c>
      <c r="R135" s="161" t="s">
        <v>109</v>
      </c>
      <c r="U135" s="88"/>
      <c r="W135" s="88"/>
      <c r="Y135" s="194" t="s">
        <v>624</v>
      </c>
      <c r="Z135" s="87" t="s">
        <v>345</v>
      </c>
      <c r="AA135" s="161" t="s">
        <v>2223</v>
      </c>
      <c r="AB135" s="161" t="s">
        <v>1494</v>
      </c>
      <c r="AC135" s="149" t="s">
        <v>99</v>
      </c>
      <c r="AD135" s="149" t="s">
        <v>98</v>
      </c>
      <c r="AE135" s="161" t="s">
        <v>1663</v>
      </c>
      <c r="AF135" s="87" t="s">
        <v>217</v>
      </c>
      <c r="AG135" s="161" t="s">
        <v>526</v>
      </c>
      <c r="AH135" s="161" t="s">
        <v>527</v>
      </c>
      <c r="AI135" s="161" t="s">
        <v>418</v>
      </c>
      <c r="AJ135" s="161" t="s">
        <v>528</v>
      </c>
      <c r="AK135" s="87" t="s">
        <v>362</v>
      </c>
      <c r="AL135" s="87" t="s">
        <v>1494</v>
      </c>
      <c r="AM135" s="87" t="s">
        <v>99</v>
      </c>
      <c r="AN135" s="87" t="s">
        <v>98</v>
      </c>
      <c r="AO135" s="87" t="s">
        <v>1663</v>
      </c>
      <c r="AP135" s="87" t="s">
        <v>217</v>
      </c>
      <c r="AQ135" s="87" t="s">
        <v>1743</v>
      </c>
      <c r="AR135" s="87" t="s">
        <v>1741</v>
      </c>
      <c r="AS135" s="87" t="s">
        <v>647</v>
      </c>
      <c r="AT135" s="87" t="s">
        <v>1742</v>
      </c>
      <c r="AU135" s="87" t="s">
        <v>2373</v>
      </c>
      <c r="AV135" s="87" t="s">
        <v>1736</v>
      </c>
      <c r="AW135" s="87" t="s">
        <v>459</v>
      </c>
      <c r="AX135" s="116">
        <v>0</v>
      </c>
      <c r="AY135" s="116">
        <v>40</v>
      </c>
      <c r="AZ135" s="87" t="s">
        <v>1690</v>
      </c>
      <c r="BA135" s="207">
        <v>10000</v>
      </c>
      <c r="BB135" s="161" t="s">
        <v>343</v>
      </c>
      <c r="BC135" s="116"/>
      <c r="BD135" s="116"/>
      <c r="BE135" s="116"/>
      <c r="BF135" s="116"/>
      <c r="BG135" s="116"/>
      <c r="BH135" s="161"/>
      <c r="BJ135" s="161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F135" s="224"/>
      <c r="CG135" s="204">
        <f t="shared" si="5"/>
        <v>-1</v>
      </c>
    </row>
    <row r="136" spans="1:118" s="87" customFormat="1" ht="30" customHeight="1">
      <c r="A136" s="205" t="s">
        <v>1948</v>
      </c>
      <c r="B136" s="87" t="s">
        <v>650</v>
      </c>
      <c r="C136" s="87" t="s">
        <v>1692</v>
      </c>
      <c r="D136" s="87" t="s">
        <v>1451</v>
      </c>
      <c r="G136" s="116" t="s">
        <v>2704</v>
      </c>
      <c r="H136" s="87" t="s">
        <v>1427</v>
      </c>
      <c r="I136" s="87" t="s">
        <v>258</v>
      </c>
      <c r="J136" s="87" t="s">
        <v>1136</v>
      </c>
      <c r="K136" s="104">
        <v>41060</v>
      </c>
      <c r="L136" s="104">
        <v>39951</v>
      </c>
      <c r="M136" s="104">
        <v>41394</v>
      </c>
      <c r="N136" s="116"/>
      <c r="O136" s="206"/>
      <c r="P136" s="319">
        <v>10000</v>
      </c>
      <c r="Q136" s="161" t="s">
        <v>452</v>
      </c>
      <c r="R136" s="161" t="s">
        <v>109</v>
      </c>
      <c r="U136" s="88"/>
      <c r="V136" s="87" t="s">
        <v>1297</v>
      </c>
      <c r="W136" s="211" t="s">
        <v>1298</v>
      </c>
      <c r="Y136" s="194" t="s">
        <v>624</v>
      </c>
      <c r="Z136" s="87" t="s">
        <v>345</v>
      </c>
      <c r="AA136" s="161" t="s">
        <v>2223</v>
      </c>
      <c r="AB136" s="161" t="s">
        <v>1494</v>
      </c>
      <c r="AC136" s="149" t="s">
        <v>99</v>
      </c>
      <c r="AD136" s="149" t="s">
        <v>98</v>
      </c>
      <c r="AE136" s="161" t="s">
        <v>1663</v>
      </c>
      <c r="AF136" s="87" t="s">
        <v>217</v>
      </c>
      <c r="AG136" s="161"/>
      <c r="AH136" s="161"/>
      <c r="AI136" s="161"/>
      <c r="AJ136" s="161"/>
      <c r="AK136" s="87" t="s">
        <v>362</v>
      </c>
      <c r="AL136" s="87" t="s">
        <v>1494</v>
      </c>
      <c r="AM136" s="87" t="s">
        <v>99</v>
      </c>
      <c r="AN136" s="87" t="s">
        <v>98</v>
      </c>
      <c r="AO136" s="87" t="s">
        <v>1663</v>
      </c>
      <c r="AP136" s="87" t="s">
        <v>217</v>
      </c>
      <c r="AQ136" s="87" t="s">
        <v>649</v>
      </c>
      <c r="AR136" s="87" t="s">
        <v>650</v>
      </c>
      <c r="AS136" s="87" t="s">
        <v>648</v>
      </c>
      <c r="AT136" s="87" t="s">
        <v>1144</v>
      </c>
      <c r="AU136" s="87" t="s">
        <v>2373</v>
      </c>
      <c r="AV136" s="87" t="s">
        <v>1737</v>
      </c>
      <c r="AW136" s="87" t="s">
        <v>1704</v>
      </c>
      <c r="AX136" s="116">
        <v>0</v>
      </c>
      <c r="AY136" s="116">
        <v>40</v>
      </c>
      <c r="AZ136" s="87" t="s">
        <v>97</v>
      </c>
      <c r="BA136" s="207">
        <v>7500</v>
      </c>
      <c r="BB136" s="161" t="s">
        <v>343</v>
      </c>
      <c r="BC136" s="116"/>
      <c r="BD136" s="116"/>
      <c r="BE136" s="116"/>
      <c r="BF136" s="116"/>
      <c r="BG136" s="116"/>
      <c r="BH136" s="161"/>
      <c r="BJ136" s="161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F136" s="224"/>
      <c r="CG136" s="204">
        <f t="shared" si="5"/>
        <v>-1</v>
      </c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</row>
    <row r="137" spans="1:118" s="87" customFormat="1" ht="30" customHeight="1">
      <c r="A137" s="205" t="s">
        <v>1948</v>
      </c>
      <c r="B137" s="87" t="s">
        <v>454</v>
      </c>
      <c r="C137" s="87" t="s">
        <v>1695</v>
      </c>
      <c r="D137" s="87" t="s">
        <v>1451</v>
      </c>
      <c r="G137" s="116" t="s">
        <v>2704</v>
      </c>
      <c r="H137" s="87" t="s">
        <v>1427</v>
      </c>
      <c r="I137" s="87" t="s">
        <v>258</v>
      </c>
      <c r="J137" s="87" t="s">
        <v>1136</v>
      </c>
      <c r="K137" s="104">
        <v>41101</v>
      </c>
      <c r="L137" s="104">
        <v>41060</v>
      </c>
      <c r="M137" s="104">
        <v>41425</v>
      </c>
      <c r="N137" s="116"/>
      <c r="O137" s="206"/>
      <c r="P137" s="319">
        <v>25000</v>
      </c>
      <c r="Q137" s="161" t="s">
        <v>452</v>
      </c>
      <c r="R137" s="161" t="s">
        <v>109</v>
      </c>
      <c r="U137" s="88"/>
      <c r="W137" s="88"/>
      <c r="Y137" s="194" t="s">
        <v>624</v>
      </c>
      <c r="Z137" s="87" t="s">
        <v>345</v>
      </c>
      <c r="AA137" s="161" t="s">
        <v>2223</v>
      </c>
      <c r="AB137" s="161" t="s">
        <v>1494</v>
      </c>
      <c r="AC137" s="149" t="s">
        <v>99</v>
      </c>
      <c r="AD137" s="149" t="s">
        <v>98</v>
      </c>
      <c r="AE137" s="161" t="s">
        <v>1663</v>
      </c>
      <c r="AF137" s="87" t="s">
        <v>217</v>
      </c>
      <c r="AG137" s="161"/>
      <c r="AH137" s="161"/>
      <c r="AI137" s="161"/>
      <c r="AJ137" s="161"/>
      <c r="AK137" s="87" t="s">
        <v>362</v>
      </c>
      <c r="AL137" s="87" t="s">
        <v>1494</v>
      </c>
      <c r="AM137" s="87" t="s">
        <v>99</v>
      </c>
      <c r="AN137" s="87" t="s">
        <v>98</v>
      </c>
      <c r="AO137" s="87" t="s">
        <v>1663</v>
      </c>
      <c r="AP137" s="87" t="s">
        <v>217</v>
      </c>
      <c r="AQ137" s="87" t="s">
        <v>455</v>
      </c>
      <c r="AR137" s="87" t="s">
        <v>456</v>
      </c>
      <c r="AS137" s="87" t="s">
        <v>454</v>
      </c>
      <c r="AT137" s="87" t="s">
        <v>418</v>
      </c>
      <c r="AU137" s="87" t="s">
        <v>2373</v>
      </c>
      <c r="AV137" s="87" t="s">
        <v>1739</v>
      </c>
      <c r="AW137" s="87" t="s">
        <v>459</v>
      </c>
      <c r="AX137" s="116">
        <v>0</v>
      </c>
      <c r="AY137" s="116">
        <v>40</v>
      </c>
      <c r="AZ137" s="87" t="s">
        <v>1640</v>
      </c>
      <c r="BA137" s="207">
        <v>15000</v>
      </c>
      <c r="BB137" s="161" t="s">
        <v>343</v>
      </c>
      <c r="BC137" s="116"/>
      <c r="BD137" s="116"/>
      <c r="BE137" s="116"/>
      <c r="BF137" s="116"/>
      <c r="BG137" s="116"/>
      <c r="BH137" s="161"/>
      <c r="BJ137" s="161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F137" s="224"/>
      <c r="CG137" s="204">
        <f t="shared" si="5"/>
        <v>-2.033333333333333</v>
      </c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</row>
    <row r="138" spans="1:118" s="87" customFormat="1" ht="30" customHeight="1">
      <c r="A138" s="205" t="s">
        <v>1948</v>
      </c>
      <c r="B138" s="87" t="s">
        <v>457</v>
      </c>
      <c r="C138" s="87" t="s">
        <v>1696</v>
      </c>
      <c r="D138" s="87" t="s">
        <v>1451</v>
      </c>
      <c r="G138" s="116" t="s">
        <v>2704</v>
      </c>
      <c r="H138" s="87" t="s">
        <v>1427</v>
      </c>
      <c r="I138" s="87" t="s">
        <v>258</v>
      </c>
      <c r="J138" s="87" t="s">
        <v>1136</v>
      </c>
      <c r="K138" s="104">
        <v>41067</v>
      </c>
      <c r="L138" s="104">
        <v>40023</v>
      </c>
      <c r="M138" s="104">
        <v>41426</v>
      </c>
      <c r="N138" s="116"/>
      <c r="O138" s="206"/>
      <c r="P138" s="319">
        <v>40000</v>
      </c>
      <c r="Q138" s="161" t="s">
        <v>452</v>
      </c>
      <c r="R138" s="161" t="s">
        <v>109</v>
      </c>
      <c r="U138" s="88"/>
      <c r="V138" s="87" t="s">
        <v>1468</v>
      </c>
      <c r="W138" s="88" t="s">
        <v>1469</v>
      </c>
      <c r="Y138" s="194" t="s">
        <v>624</v>
      </c>
      <c r="Z138" s="87" t="s">
        <v>345</v>
      </c>
      <c r="AA138" s="161" t="s">
        <v>2223</v>
      </c>
      <c r="AB138" s="161" t="s">
        <v>1494</v>
      </c>
      <c r="AC138" s="149" t="s">
        <v>99</v>
      </c>
      <c r="AD138" s="149" t="s">
        <v>98</v>
      </c>
      <c r="AE138" s="161" t="s">
        <v>1663</v>
      </c>
      <c r="AF138" s="87" t="s">
        <v>217</v>
      </c>
      <c r="AG138" s="161"/>
      <c r="AH138" s="161"/>
      <c r="AI138" s="161"/>
      <c r="AJ138" s="161"/>
      <c r="AK138" s="87" t="s">
        <v>362</v>
      </c>
      <c r="AL138" s="87" t="s">
        <v>1494</v>
      </c>
      <c r="AM138" s="87" t="s">
        <v>99</v>
      </c>
      <c r="AN138" s="87" t="s">
        <v>98</v>
      </c>
      <c r="AO138" s="87" t="s">
        <v>1663</v>
      </c>
      <c r="AP138" s="87" t="s">
        <v>217</v>
      </c>
      <c r="AQ138" s="87" t="s">
        <v>386</v>
      </c>
      <c r="AR138" s="87" t="s">
        <v>657</v>
      </c>
      <c r="AS138" s="87" t="s">
        <v>457</v>
      </c>
      <c r="AT138" s="87" t="s">
        <v>458</v>
      </c>
      <c r="AU138" s="87" t="s">
        <v>2373</v>
      </c>
      <c r="AV138" s="87" t="s">
        <v>1740</v>
      </c>
      <c r="AW138" s="87" t="s">
        <v>680</v>
      </c>
      <c r="AX138" s="116">
        <v>0</v>
      </c>
      <c r="AY138" s="116">
        <v>40</v>
      </c>
      <c r="AZ138" s="87" t="s">
        <v>1641</v>
      </c>
      <c r="BA138" s="207">
        <v>14700</v>
      </c>
      <c r="BB138" s="161" t="s">
        <v>343</v>
      </c>
      <c r="BC138" s="116"/>
      <c r="BD138" s="116"/>
      <c r="BE138" s="116"/>
      <c r="BF138" s="116"/>
      <c r="BG138" s="116"/>
      <c r="BH138" s="161"/>
      <c r="BJ138" s="161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D138" s="88"/>
      <c r="CE138" s="88"/>
      <c r="CF138" s="208"/>
      <c r="CG138" s="204">
        <f t="shared" si="5"/>
        <v>-2.066666666666667</v>
      </c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</row>
    <row r="139" spans="1:118" s="87" customFormat="1" ht="30" customHeight="1">
      <c r="A139" s="205" t="s">
        <v>354</v>
      </c>
      <c r="C139" s="87" t="s">
        <v>353</v>
      </c>
      <c r="D139" s="87" t="s">
        <v>1451</v>
      </c>
      <c r="G139" s="116" t="s">
        <v>2704</v>
      </c>
      <c r="H139" s="87" t="s">
        <v>1427</v>
      </c>
      <c r="I139" s="87" t="s">
        <v>258</v>
      </c>
      <c r="J139" s="87" t="s">
        <v>1136</v>
      </c>
      <c r="K139" s="112">
        <v>41206</v>
      </c>
      <c r="L139" s="112">
        <v>41202</v>
      </c>
      <c r="M139" s="112">
        <v>41567</v>
      </c>
      <c r="N139" s="116"/>
      <c r="O139" s="206"/>
      <c r="P139" s="319">
        <v>5000</v>
      </c>
      <c r="Q139" s="161" t="s">
        <v>344</v>
      </c>
      <c r="R139" s="161" t="s">
        <v>109</v>
      </c>
      <c r="U139" s="88"/>
      <c r="W139" s="88"/>
      <c r="Y139" s="194" t="s">
        <v>624</v>
      </c>
      <c r="Z139" s="87" t="s">
        <v>345</v>
      </c>
      <c r="AA139" s="194" t="s">
        <v>2207</v>
      </c>
      <c r="AB139" s="194" t="s">
        <v>355</v>
      </c>
      <c r="AC139" s="194" t="s">
        <v>309</v>
      </c>
      <c r="AD139" s="149"/>
      <c r="AE139" s="161">
        <v>1229465166</v>
      </c>
      <c r="AF139" s="87" t="s">
        <v>438</v>
      </c>
      <c r="AG139" s="161" t="s">
        <v>356</v>
      </c>
      <c r="AH139" s="161" t="s">
        <v>2126</v>
      </c>
      <c r="AI139" s="161" t="s">
        <v>307</v>
      </c>
      <c r="AJ139" s="161" t="s">
        <v>308</v>
      </c>
      <c r="AK139" s="87" t="s">
        <v>2207</v>
      </c>
      <c r="AL139" s="87" t="s">
        <v>355</v>
      </c>
      <c r="AM139" s="87" t="s">
        <v>309</v>
      </c>
      <c r="AO139" s="87">
        <v>1229465166</v>
      </c>
      <c r="AP139" s="87" t="s">
        <v>438</v>
      </c>
      <c r="AQ139" s="87" t="s">
        <v>356</v>
      </c>
      <c r="AR139" s="87" t="s">
        <v>2126</v>
      </c>
      <c r="AS139" s="87" t="s">
        <v>307</v>
      </c>
      <c r="AT139" s="87" t="s">
        <v>2199</v>
      </c>
      <c r="AU139" s="87" t="s">
        <v>2373</v>
      </c>
      <c r="AV139" s="87" t="s">
        <v>308</v>
      </c>
      <c r="AW139" s="87" t="s">
        <v>1697</v>
      </c>
      <c r="AX139" s="116">
        <v>0</v>
      </c>
      <c r="AY139" s="116">
        <v>20</v>
      </c>
      <c r="AZ139" s="87" t="s">
        <v>1496</v>
      </c>
      <c r="BA139" s="207">
        <v>2400</v>
      </c>
      <c r="BB139" s="161" t="s">
        <v>343</v>
      </c>
      <c r="BC139" s="116"/>
      <c r="BD139" s="116"/>
      <c r="BE139" s="116"/>
      <c r="BF139" s="116"/>
      <c r="BG139" s="116"/>
      <c r="BH139" s="161"/>
      <c r="BJ139" s="161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D139" s="88"/>
      <c r="CE139" s="88"/>
      <c r="CF139" s="208"/>
      <c r="CG139" s="204">
        <f t="shared" si="5"/>
        <v>-6.766666666666667</v>
      </c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</row>
    <row r="140" spans="1:118" s="109" customFormat="1" ht="30" customHeight="1">
      <c r="A140" s="231" t="s">
        <v>2032</v>
      </c>
      <c r="B140" s="88" t="s">
        <v>713</v>
      </c>
      <c r="C140" s="88" t="s">
        <v>2043</v>
      </c>
      <c r="D140" s="88" t="s">
        <v>1498</v>
      </c>
      <c r="E140" s="88"/>
      <c r="F140" s="88"/>
      <c r="G140" s="116" t="s">
        <v>2704</v>
      </c>
      <c r="H140" s="87" t="s">
        <v>1427</v>
      </c>
      <c r="I140" s="87" t="s">
        <v>258</v>
      </c>
      <c r="J140" s="87" t="s">
        <v>1136</v>
      </c>
      <c r="K140" s="103">
        <v>41152</v>
      </c>
      <c r="L140" s="104">
        <v>41147</v>
      </c>
      <c r="M140" s="104">
        <v>41511</v>
      </c>
      <c r="N140" s="104"/>
      <c r="O140" s="206"/>
      <c r="P140" s="319">
        <v>15000</v>
      </c>
      <c r="Q140" s="194" t="s">
        <v>344</v>
      </c>
      <c r="R140" s="194" t="s">
        <v>109</v>
      </c>
      <c r="S140" s="88"/>
      <c r="T140" s="88"/>
      <c r="U140" s="88"/>
      <c r="V140" s="88" t="s">
        <v>1222</v>
      </c>
      <c r="W140" s="88" t="s">
        <v>1223</v>
      </c>
      <c r="X140" s="88"/>
      <c r="Y140" s="194" t="s">
        <v>624</v>
      </c>
      <c r="Z140" s="88" t="s">
        <v>345</v>
      </c>
      <c r="AA140" s="161" t="s">
        <v>2367</v>
      </c>
      <c r="AB140" s="194" t="s">
        <v>2368</v>
      </c>
      <c r="AC140" s="194" t="s">
        <v>2369</v>
      </c>
      <c r="AD140" s="194"/>
      <c r="AE140" s="194"/>
      <c r="AF140" s="88" t="s">
        <v>2366</v>
      </c>
      <c r="AG140" s="320"/>
      <c r="AH140" s="320"/>
      <c r="AI140" s="320"/>
      <c r="AJ140" s="320"/>
      <c r="AK140" s="88" t="s">
        <v>2049</v>
      </c>
      <c r="AL140" s="88" t="s">
        <v>2050</v>
      </c>
      <c r="AM140" s="226" t="s">
        <v>633</v>
      </c>
      <c r="AN140" s="88"/>
      <c r="AO140" s="87" t="s">
        <v>634</v>
      </c>
      <c r="AP140" s="213" t="s">
        <v>2051</v>
      </c>
      <c r="AQ140" s="88" t="s">
        <v>2044</v>
      </c>
      <c r="AR140" s="88" t="s">
        <v>2045</v>
      </c>
      <c r="AS140" s="88"/>
      <c r="AT140" s="88" t="s">
        <v>453</v>
      </c>
      <c r="AU140" s="88" t="s">
        <v>2373</v>
      </c>
      <c r="AV140" s="88" t="s">
        <v>2046</v>
      </c>
      <c r="AW140" s="88" t="s">
        <v>680</v>
      </c>
      <c r="AX140" s="129">
        <v>0</v>
      </c>
      <c r="AY140" s="129">
        <v>5</v>
      </c>
      <c r="AZ140" s="88" t="s">
        <v>2668</v>
      </c>
      <c r="BA140" s="319">
        <v>1400</v>
      </c>
      <c r="BB140" s="194" t="s">
        <v>2381</v>
      </c>
      <c r="BC140" s="129" t="s">
        <v>2047</v>
      </c>
      <c r="BD140" s="129"/>
      <c r="BE140" s="129"/>
      <c r="BF140" s="129">
        <v>0</v>
      </c>
      <c r="BG140" s="129">
        <v>10</v>
      </c>
      <c r="BH140" s="194" t="s">
        <v>1177</v>
      </c>
      <c r="BI140" s="241">
        <v>1300</v>
      </c>
      <c r="BJ140" s="194" t="s">
        <v>2381</v>
      </c>
      <c r="BK140" s="129" t="s">
        <v>2106</v>
      </c>
      <c r="BL140" s="129"/>
      <c r="BM140" s="129"/>
      <c r="BN140" s="129">
        <v>10</v>
      </c>
      <c r="BO140" s="129">
        <v>40</v>
      </c>
      <c r="BP140" s="129" t="s">
        <v>1233</v>
      </c>
      <c r="BQ140" s="129">
        <v>4500</v>
      </c>
      <c r="BR140" s="129" t="s">
        <v>2381</v>
      </c>
      <c r="BS140" s="129" t="s">
        <v>2047</v>
      </c>
      <c r="BT140" s="129">
        <v>0</v>
      </c>
      <c r="BU140" s="129"/>
      <c r="BV140" s="129"/>
      <c r="BW140" s="129">
        <v>0</v>
      </c>
      <c r="BX140" s="129">
        <v>40</v>
      </c>
      <c r="BY140" s="129" t="s">
        <v>2678</v>
      </c>
      <c r="BZ140" s="104"/>
      <c r="CA140" s="88">
        <v>1400</v>
      </c>
      <c r="CB140" s="88" t="s">
        <v>2381</v>
      </c>
      <c r="CC140" s="88" t="s">
        <v>2047</v>
      </c>
      <c r="CD140" s="87"/>
      <c r="CE140" s="87"/>
      <c r="CF140" s="224"/>
      <c r="CG140" s="204">
        <f t="shared" si="5"/>
        <v>-4.9</v>
      </c>
      <c r="CH140" s="88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</row>
    <row r="141" spans="1:86" s="109" customFormat="1" ht="30" customHeight="1">
      <c r="A141" s="231" t="s">
        <v>2032</v>
      </c>
      <c r="B141" s="88" t="s">
        <v>712</v>
      </c>
      <c r="C141" s="88" t="s">
        <v>2033</v>
      </c>
      <c r="D141" s="88" t="s">
        <v>1498</v>
      </c>
      <c r="E141" s="88"/>
      <c r="F141" s="88"/>
      <c r="G141" s="116" t="s">
        <v>2704</v>
      </c>
      <c r="H141" s="87" t="s">
        <v>1427</v>
      </c>
      <c r="I141" s="87" t="s">
        <v>258</v>
      </c>
      <c r="J141" s="87" t="s">
        <v>1136</v>
      </c>
      <c r="K141" s="103">
        <v>41183</v>
      </c>
      <c r="L141" s="104">
        <v>41162</v>
      </c>
      <c r="M141" s="104">
        <v>41526</v>
      </c>
      <c r="N141" s="104"/>
      <c r="O141" s="206"/>
      <c r="P141" s="319">
        <v>28000</v>
      </c>
      <c r="Q141" s="194" t="s">
        <v>344</v>
      </c>
      <c r="R141" s="194" t="s">
        <v>109</v>
      </c>
      <c r="S141" s="88"/>
      <c r="T141" s="88"/>
      <c r="U141" s="88"/>
      <c r="V141" s="88" t="s">
        <v>1220</v>
      </c>
      <c r="W141" s="88" t="s">
        <v>1221</v>
      </c>
      <c r="X141" s="88"/>
      <c r="Y141" s="194" t="s">
        <v>624</v>
      </c>
      <c r="Z141" s="88" t="s">
        <v>345</v>
      </c>
      <c r="AA141" s="161" t="s">
        <v>2367</v>
      </c>
      <c r="AB141" s="194" t="s">
        <v>2368</v>
      </c>
      <c r="AC141" s="194" t="s">
        <v>2369</v>
      </c>
      <c r="AD141" s="194"/>
      <c r="AE141" s="194"/>
      <c r="AF141" s="88" t="s">
        <v>2366</v>
      </c>
      <c r="AG141" s="194" t="s">
        <v>2034</v>
      </c>
      <c r="AH141" s="194" t="s">
        <v>2035</v>
      </c>
      <c r="AI141" s="194" t="s">
        <v>1945</v>
      </c>
      <c r="AJ141" s="194" t="s">
        <v>2036</v>
      </c>
      <c r="AK141" s="88" t="s">
        <v>2049</v>
      </c>
      <c r="AL141" s="88" t="s">
        <v>2050</v>
      </c>
      <c r="AM141" s="226" t="s">
        <v>633</v>
      </c>
      <c r="AN141" s="88"/>
      <c r="AO141" s="87" t="s">
        <v>634</v>
      </c>
      <c r="AP141" s="213" t="s">
        <v>2051</v>
      </c>
      <c r="AQ141" s="88" t="s">
        <v>2037</v>
      </c>
      <c r="AR141" s="88" t="s">
        <v>2038</v>
      </c>
      <c r="AS141" s="88"/>
      <c r="AT141" s="88" t="s">
        <v>453</v>
      </c>
      <c r="AU141" s="88" t="s">
        <v>2373</v>
      </c>
      <c r="AV141" s="88" t="s">
        <v>2039</v>
      </c>
      <c r="AW141" s="88" t="s">
        <v>680</v>
      </c>
      <c r="AX141" s="129">
        <v>0</v>
      </c>
      <c r="AY141" s="129">
        <v>10</v>
      </c>
      <c r="AZ141" s="88" t="s">
        <v>2040</v>
      </c>
      <c r="BA141" s="319">
        <v>1600</v>
      </c>
      <c r="BB141" s="194" t="s">
        <v>2381</v>
      </c>
      <c r="BC141" s="129" t="s">
        <v>2106</v>
      </c>
      <c r="BD141" s="129"/>
      <c r="BE141" s="129"/>
      <c r="BF141" s="129">
        <v>10</v>
      </c>
      <c r="BG141" s="129">
        <v>40</v>
      </c>
      <c r="BH141" s="194" t="s">
        <v>2041</v>
      </c>
      <c r="BI141" s="241">
        <v>12000</v>
      </c>
      <c r="BJ141" s="194"/>
      <c r="BK141" s="129"/>
      <c r="BL141" s="129"/>
      <c r="BM141" s="129"/>
      <c r="BN141" s="129">
        <v>0</v>
      </c>
      <c r="BO141" s="129">
        <v>40</v>
      </c>
      <c r="BP141" s="129" t="s">
        <v>2042</v>
      </c>
      <c r="BQ141" s="129">
        <v>5800</v>
      </c>
      <c r="BR141" s="129" t="s">
        <v>2381</v>
      </c>
      <c r="BS141" s="129"/>
      <c r="BT141" s="129"/>
      <c r="BU141" s="129"/>
      <c r="BV141" s="129"/>
      <c r="BW141" s="129"/>
      <c r="BX141" s="129"/>
      <c r="BY141" s="129"/>
      <c r="BZ141" s="129"/>
      <c r="CA141" s="88"/>
      <c r="CB141" s="88"/>
      <c r="CC141" s="88"/>
      <c r="CD141" s="87"/>
      <c r="CE141" s="87"/>
      <c r="CF141" s="224"/>
      <c r="CG141" s="204">
        <f t="shared" si="5"/>
        <v>-5.4</v>
      </c>
      <c r="CH141" s="87"/>
    </row>
    <row r="142" spans="1:118" s="109" customFormat="1" ht="30" customHeight="1">
      <c r="A142" s="88" t="s">
        <v>2032</v>
      </c>
      <c r="B142" s="88" t="s">
        <v>636</v>
      </c>
      <c r="C142" s="88" t="s">
        <v>2063</v>
      </c>
      <c r="D142" s="88" t="s">
        <v>1498</v>
      </c>
      <c r="E142" s="88"/>
      <c r="F142" s="88"/>
      <c r="G142" s="116" t="s">
        <v>2704</v>
      </c>
      <c r="H142" s="87" t="s">
        <v>1427</v>
      </c>
      <c r="I142" s="87" t="s">
        <v>258</v>
      </c>
      <c r="J142" s="87" t="s">
        <v>1136</v>
      </c>
      <c r="K142" s="113">
        <v>41214</v>
      </c>
      <c r="L142" s="112">
        <v>41184</v>
      </c>
      <c r="M142" s="112">
        <v>41548</v>
      </c>
      <c r="N142" s="104"/>
      <c r="O142" s="206"/>
      <c r="P142" s="319">
        <v>20000</v>
      </c>
      <c r="Q142" s="194" t="s">
        <v>1218</v>
      </c>
      <c r="R142" s="194" t="s">
        <v>109</v>
      </c>
      <c r="S142" s="88"/>
      <c r="T142" s="88"/>
      <c r="U142" s="88"/>
      <c r="V142" s="88" t="s">
        <v>1224</v>
      </c>
      <c r="W142" s="88" t="s">
        <v>1225</v>
      </c>
      <c r="X142" s="88"/>
      <c r="Y142" s="194" t="s">
        <v>624</v>
      </c>
      <c r="Z142" s="88" t="s">
        <v>345</v>
      </c>
      <c r="AA142" s="194" t="s">
        <v>53</v>
      </c>
      <c r="AB142" s="194" t="s">
        <v>54</v>
      </c>
      <c r="AC142" s="194" t="s">
        <v>55</v>
      </c>
      <c r="AD142" s="194"/>
      <c r="AE142" s="194" t="s">
        <v>2712</v>
      </c>
      <c r="AF142" s="213" t="s">
        <v>56</v>
      </c>
      <c r="AG142" s="320"/>
      <c r="AH142" s="320"/>
      <c r="AI142" s="320"/>
      <c r="AJ142" s="320"/>
      <c r="AK142" s="88" t="s">
        <v>2049</v>
      </c>
      <c r="AL142" s="88" t="s">
        <v>2050</v>
      </c>
      <c r="AM142" s="226" t="s">
        <v>633</v>
      </c>
      <c r="AN142" s="88"/>
      <c r="AO142" s="87" t="s">
        <v>634</v>
      </c>
      <c r="AP142" s="213" t="s">
        <v>2051</v>
      </c>
      <c r="AQ142" s="88" t="s">
        <v>2064</v>
      </c>
      <c r="AR142" s="88" t="s">
        <v>2065</v>
      </c>
      <c r="AS142" s="88"/>
      <c r="AT142" s="88" t="s">
        <v>2066</v>
      </c>
      <c r="AU142" s="88" t="s">
        <v>2373</v>
      </c>
      <c r="AV142" s="88" t="s">
        <v>2067</v>
      </c>
      <c r="AW142" s="88" t="s">
        <v>1704</v>
      </c>
      <c r="AX142" s="129">
        <v>0</v>
      </c>
      <c r="AY142" s="129">
        <v>10</v>
      </c>
      <c r="AZ142" s="88" t="s">
        <v>141</v>
      </c>
      <c r="BA142" s="319">
        <v>2400</v>
      </c>
      <c r="BB142" s="194" t="s">
        <v>2381</v>
      </c>
      <c r="BC142" s="129"/>
      <c r="BD142" s="129"/>
      <c r="BE142" s="129"/>
      <c r="BF142" s="129">
        <v>10</v>
      </c>
      <c r="BG142" s="129">
        <v>40</v>
      </c>
      <c r="BH142" s="194" t="s">
        <v>142</v>
      </c>
      <c r="BI142" s="241">
        <v>4800</v>
      </c>
      <c r="BJ142" s="194" t="s">
        <v>2381</v>
      </c>
      <c r="BK142" s="129"/>
      <c r="BL142" s="129"/>
      <c r="BM142" s="129"/>
      <c r="BN142" s="129">
        <v>0</v>
      </c>
      <c r="BO142" s="129">
        <v>40</v>
      </c>
      <c r="BP142" s="129" t="s">
        <v>2243</v>
      </c>
      <c r="BQ142" s="129">
        <v>4800</v>
      </c>
      <c r="BR142" s="129" t="s">
        <v>2381</v>
      </c>
      <c r="BS142" s="129"/>
      <c r="BT142" s="129"/>
      <c r="BU142" s="129"/>
      <c r="BV142" s="129"/>
      <c r="BW142" s="129"/>
      <c r="BX142" s="129"/>
      <c r="BY142" s="129"/>
      <c r="BZ142" s="129"/>
      <c r="CA142" s="88"/>
      <c r="CB142" s="88"/>
      <c r="CC142" s="88"/>
      <c r="CD142" s="108"/>
      <c r="CE142" s="88"/>
      <c r="CF142" s="88"/>
      <c r="CG142" s="204">
        <f t="shared" si="5"/>
        <v>-6.133333333333334</v>
      </c>
      <c r="CH142" s="88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</row>
    <row r="143" spans="1:86" s="70" customFormat="1" ht="30" customHeight="1">
      <c r="A143" s="231" t="s">
        <v>2032</v>
      </c>
      <c r="B143" s="88" t="s">
        <v>714</v>
      </c>
      <c r="C143" s="88" t="s">
        <v>2053</v>
      </c>
      <c r="D143" s="88" t="s">
        <v>1498</v>
      </c>
      <c r="E143" s="88"/>
      <c r="F143" s="88"/>
      <c r="G143" s="116" t="s">
        <v>2704</v>
      </c>
      <c r="H143" s="87" t="s">
        <v>1427</v>
      </c>
      <c r="I143" s="87" t="s">
        <v>258</v>
      </c>
      <c r="J143" s="87" t="s">
        <v>1136</v>
      </c>
      <c r="K143" s="104" t="s">
        <v>934</v>
      </c>
      <c r="L143" s="104">
        <v>41112</v>
      </c>
      <c r="M143" s="104">
        <v>41476</v>
      </c>
      <c r="N143" s="104"/>
      <c r="O143" s="206"/>
      <c r="P143" s="319">
        <v>45000</v>
      </c>
      <c r="Q143" s="194" t="s">
        <v>344</v>
      </c>
      <c r="R143" s="194" t="s">
        <v>109</v>
      </c>
      <c r="S143" s="88"/>
      <c r="T143" s="88"/>
      <c r="U143" s="88"/>
      <c r="V143" s="88" t="s">
        <v>2054</v>
      </c>
      <c r="W143" s="88" t="s">
        <v>2055</v>
      </c>
      <c r="X143" s="88"/>
      <c r="Y143" s="194" t="s">
        <v>624</v>
      </c>
      <c r="Z143" s="88" t="s">
        <v>345</v>
      </c>
      <c r="AA143" s="161" t="s">
        <v>2367</v>
      </c>
      <c r="AB143" s="194" t="s">
        <v>2368</v>
      </c>
      <c r="AC143" s="194" t="s">
        <v>2369</v>
      </c>
      <c r="AD143" s="194"/>
      <c r="AE143" s="194"/>
      <c r="AF143" s="88" t="s">
        <v>2366</v>
      </c>
      <c r="AG143" s="320"/>
      <c r="AH143" s="320"/>
      <c r="AI143" s="320"/>
      <c r="AJ143" s="320"/>
      <c r="AK143" s="88" t="s">
        <v>2049</v>
      </c>
      <c r="AL143" s="88" t="s">
        <v>2050</v>
      </c>
      <c r="AM143" s="226" t="s">
        <v>633</v>
      </c>
      <c r="AN143" s="88"/>
      <c r="AO143" s="87" t="s">
        <v>634</v>
      </c>
      <c r="AP143" s="213" t="s">
        <v>2051</v>
      </c>
      <c r="AQ143" s="88" t="s">
        <v>2056</v>
      </c>
      <c r="AR143" s="88" t="s">
        <v>2057</v>
      </c>
      <c r="AS143" s="88" t="s">
        <v>2058</v>
      </c>
      <c r="AT143" s="88" t="s">
        <v>2371</v>
      </c>
      <c r="AU143" s="88" t="s">
        <v>2373</v>
      </c>
      <c r="AV143" s="88" t="s">
        <v>2059</v>
      </c>
      <c r="AW143" s="88" t="s">
        <v>459</v>
      </c>
      <c r="AX143" s="129">
        <v>0</v>
      </c>
      <c r="AY143" s="129">
        <v>10</v>
      </c>
      <c r="AZ143" s="108" t="s">
        <v>2060</v>
      </c>
      <c r="BA143" s="319">
        <v>5000</v>
      </c>
      <c r="BB143" s="194" t="s">
        <v>343</v>
      </c>
      <c r="BC143" s="129"/>
      <c r="BD143" s="129"/>
      <c r="BE143" s="129"/>
      <c r="BF143" s="129">
        <v>10</v>
      </c>
      <c r="BG143" s="129">
        <v>40</v>
      </c>
      <c r="BH143" s="194" t="s">
        <v>2061</v>
      </c>
      <c r="BI143" s="241">
        <v>7000</v>
      </c>
      <c r="BJ143" s="194" t="s">
        <v>343</v>
      </c>
      <c r="BK143" s="129"/>
      <c r="BL143" s="129"/>
      <c r="BM143" s="129"/>
      <c r="BN143" s="129">
        <v>0</v>
      </c>
      <c r="BO143" s="129">
        <v>40</v>
      </c>
      <c r="BP143" s="129" t="s">
        <v>2062</v>
      </c>
      <c r="BQ143" s="129">
        <v>7000</v>
      </c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88"/>
      <c r="CB143" s="88"/>
      <c r="CC143" s="88"/>
      <c r="CD143" s="88"/>
      <c r="CE143" s="88"/>
      <c r="CF143" s="208"/>
      <c r="CG143" s="204">
        <f t="shared" si="5"/>
        <v>-3.7333333333333334</v>
      </c>
      <c r="CH143" s="88"/>
    </row>
    <row r="144" spans="1:118" s="109" customFormat="1" ht="30" customHeight="1">
      <c r="A144" s="231" t="s">
        <v>2032</v>
      </c>
      <c r="B144" s="87" t="s">
        <v>711</v>
      </c>
      <c r="C144" s="87" t="s">
        <v>394</v>
      </c>
      <c r="D144" s="88" t="s">
        <v>1498</v>
      </c>
      <c r="E144" s="87"/>
      <c r="F144" s="87"/>
      <c r="G144" s="116" t="s">
        <v>2704</v>
      </c>
      <c r="H144" s="87" t="s">
        <v>1427</v>
      </c>
      <c r="I144" s="87" t="s">
        <v>258</v>
      </c>
      <c r="J144" s="87" t="s">
        <v>1136</v>
      </c>
      <c r="K144" s="113">
        <v>40964</v>
      </c>
      <c r="L144" s="112">
        <v>41304</v>
      </c>
      <c r="M144" s="112">
        <v>41668</v>
      </c>
      <c r="N144" s="116"/>
      <c r="O144" s="206"/>
      <c r="P144" s="319">
        <v>12000</v>
      </c>
      <c r="Q144" s="194" t="s">
        <v>2594</v>
      </c>
      <c r="R144" s="161" t="s">
        <v>109</v>
      </c>
      <c r="S144" s="87"/>
      <c r="T144" s="87"/>
      <c r="U144" s="88"/>
      <c r="V144" s="88" t="s">
        <v>1171</v>
      </c>
      <c r="W144" s="88" t="s">
        <v>1932</v>
      </c>
      <c r="X144" s="87"/>
      <c r="Y144" s="194" t="s">
        <v>624</v>
      </c>
      <c r="Z144" s="87" t="s">
        <v>345</v>
      </c>
      <c r="AA144" s="194" t="s">
        <v>423</v>
      </c>
      <c r="AB144" s="194" t="s">
        <v>311</v>
      </c>
      <c r="AC144" s="194" t="s">
        <v>312</v>
      </c>
      <c r="AD144" s="149"/>
      <c r="AE144" s="161" t="s">
        <v>1947</v>
      </c>
      <c r="AF144" s="87" t="s">
        <v>424</v>
      </c>
      <c r="AG144" s="161"/>
      <c r="AH144" s="161"/>
      <c r="AI144" s="161"/>
      <c r="AJ144" s="161"/>
      <c r="AK144" s="88" t="s">
        <v>2049</v>
      </c>
      <c r="AL144" s="88" t="s">
        <v>2050</v>
      </c>
      <c r="AM144" s="226" t="s">
        <v>633</v>
      </c>
      <c r="AN144" s="226"/>
      <c r="AO144" s="87" t="s">
        <v>634</v>
      </c>
      <c r="AP144" s="88" t="s">
        <v>2051</v>
      </c>
      <c r="AQ144" s="87" t="s">
        <v>395</v>
      </c>
      <c r="AR144" s="87" t="s">
        <v>1943</v>
      </c>
      <c r="AS144" s="87" t="s">
        <v>1944</v>
      </c>
      <c r="AT144" s="87" t="s">
        <v>1945</v>
      </c>
      <c r="AU144" s="87" t="s">
        <v>460</v>
      </c>
      <c r="AV144" s="87" t="s">
        <v>1946</v>
      </c>
      <c r="AW144" s="87" t="s">
        <v>1697</v>
      </c>
      <c r="AX144" s="129">
        <v>0</v>
      </c>
      <c r="AY144" s="129">
        <v>12</v>
      </c>
      <c r="AZ144" s="88" t="s">
        <v>444</v>
      </c>
      <c r="BA144" s="319">
        <v>4000</v>
      </c>
      <c r="BB144" s="194" t="s">
        <v>2381</v>
      </c>
      <c r="BC144" s="129" t="s">
        <v>2047</v>
      </c>
      <c r="BD144" s="129"/>
      <c r="BE144" s="129"/>
      <c r="BF144" s="129">
        <v>12</v>
      </c>
      <c r="BG144" s="129">
        <v>40</v>
      </c>
      <c r="BH144" s="210" t="s">
        <v>1095</v>
      </c>
      <c r="BI144" s="241">
        <v>7000</v>
      </c>
      <c r="BJ144" s="194" t="s">
        <v>343</v>
      </c>
      <c r="BK144" s="129" t="s">
        <v>2047</v>
      </c>
      <c r="BL144" s="129"/>
      <c r="BM144" s="129" t="s">
        <v>2106</v>
      </c>
      <c r="BN144" s="129"/>
      <c r="BO144" s="129"/>
      <c r="BP144" s="129"/>
      <c r="BQ144" s="336"/>
      <c r="BR144" s="129"/>
      <c r="BS144" s="129"/>
      <c r="BT144" s="129"/>
      <c r="BU144" s="129"/>
      <c r="BV144" s="129"/>
      <c r="BW144" s="116"/>
      <c r="BX144" s="116"/>
      <c r="BY144" s="116"/>
      <c r="BZ144" s="116"/>
      <c r="CA144" s="87"/>
      <c r="CB144" s="87"/>
      <c r="CC144" s="87"/>
      <c r="CD144" s="88"/>
      <c r="CE144" s="88"/>
      <c r="CF144" s="212"/>
      <c r="CG144" s="204">
        <f t="shared" si="5"/>
        <v>-10.133333333333333</v>
      </c>
      <c r="CH144" s="88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</row>
    <row r="145" spans="1:93" s="109" customFormat="1" ht="30" customHeight="1">
      <c r="A145" s="231" t="s">
        <v>2775</v>
      </c>
      <c r="B145" s="87" t="s">
        <v>2774</v>
      </c>
      <c r="C145" s="88" t="s">
        <v>2758</v>
      </c>
      <c r="D145" s="88" t="s">
        <v>1498</v>
      </c>
      <c r="E145" s="88"/>
      <c r="F145" s="87"/>
      <c r="G145" s="129" t="s">
        <v>2704</v>
      </c>
      <c r="H145" s="87" t="s">
        <v>1427</v>
      </c>
      <c r="I145" s="87" t="s">
        <v>258</v>
      </c>
      <c r="J145" s="87" t="s">
        <v>1136</v>
      </c>
      <c r="K145" s="112">
        <v>41214</v>
      </c>
      <c r="L145" s="112">
        <v>41200</v>
      </c>
      <c r="M145" s="112">
        <v>41564</v>
      </c>
      <c r="N145" s="87"/>
      <c r="O145" s="87"/>
      <c r="P145" s="319">
        <v>10000</v>
      </c>
      <c r="Q145" s="194" t="s">
        <v>2759</v>
      </c>
      <c r="R145" s="90" t="s">
        <v>425</v>
      </c>
      <c r="S145" s="222" t="s">
        <v>2760</v>
      </c>
      <c r="T145" s="87"/>
      <c r="U145" s="87"/>
      <c r="V145" s="88" t="s">
        <v>2761</v>
      </c>
      <c r="W145" s="88" t="s">
        <v>2762</v>
      </c>
      <c r="X145" s="88"/>
      <c r="Y145" s="161" t="s">
        <v>165</v>
      </c>
      <c r="Z145" s="87"/>
      <c r="AA145" s="194" t="s">
        <v>607</v>
      </c>
      <c r="AB145" s="194" t="s">
        <v>2368</v>
      </c>
      <c r="AC145" s="194" t="s">
        <v>2763</v>
      </c>
      <c r="AD145" s="149" t="s">
        <v>2763</v>
      </c>
      <c r="AE145" s="194"/>
      <c r="AF145" s="213" t="s">
        <v>2764</v>
      </c>
      <c r="AG145" s="194" t="s">
        <v>2765</v>
      </c>
      <c r="AH145" s="194" t="s">
        <v>2766</v>
      </c>
      <c r="AI145" s="194" t="s">
        <v>2767</v>
      </c>
      <c r="AJ145" s="194" t="s">
        <v>2768</v>
      </c>
      <c r="AK145" s="88" t="s">
        <v>2049</v>
      </c>
      <c r="AL145" s="88" t="s">
        <v>2050</v>
      </c>
      <c r="AM145" s="88" t="s">
        <v>2769</v>
      </c>
      <c r="AN145" s="226" t="s">
        <v>2769</v>
      </c>
      <c r="AO145" s="88"/>
      <c r="AP145" s="213" t="s">
        <v>2770</v>
      </c>
      <c r="AQ145" s="88" t="s">
        <v>2771</v>
      </c>
      <c r="AR145" s="88" t="s">
        <v>1163</v>
      </c>
      <c r="AS145" s="88" t="s">
        <v>2434</v>
      </c>
      <c r="AT145" s="88" t="s">
        <v>2434</v>
      </c>
      <c r="AU145" s="88"/>
      <c r="AV145" s="88" t="s">
        <v>2772</v>
      </c>
      <c r="AW145" s="88"/>
      <c r="AX145" s="129">
        <v>0</v>
      </c>
      <c r="AY145" s="129">
        <v>25</v>
      </c>
      <c r="AZ145" s="88" t="s">
        <v>2773</v>
      </c>
      <c r="BA145" s="319">
        <v>6300</v>
      </c>
      <c r="BB145" s="194" t="s">
        <v>2756</v>
      </c>
      <c r="BC145" s="129" t="s">
        <v>2047</v>
      </c>
      <c r="BD145" s="129"/>
      <c r="BE145" s="129"/>
      <c r="BF145" s="129"/>
      <c r="BG145" s="129"/>
      <c r="BH145" s="161"/>
      <c r="BI145" s="241"/>
      <c r="BJ145" s="161"/>
      <c r="BK145" s="116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88"/>
      <c r="CB145" s="88"/>
      <c r="CC145" s="108"/>
      <c r="CD145" s="88"/>
      <c r="CE145" s="107"/>
      <c r="CF145" s="212"/>
      <c r="CG145" s="204">
        <f t="shared" si="5"/>
        <v>-6.666666666666667</v>
      </c>
      <c r="CH145" s="88"/>
      <c r="CI145" s="70"/>
      <c r="CJ145" s="73"/>
      <c r="CK145" s="74"/>
      <c r="CL145" s="73"/>
      <c r="CM145" s="73"/>
      <c r="CN145" s="70"/>
      <c r="CO145" s="70"/>
    </row>
    <row r="146" spans="1:85" s="87" customFormat="1" ht="30" customHeight="1">
      <c r="A146" s="229" t="s">
        <v>2459</v>
      </c>
      <c r="B146" s="130"/>
      <c r="C146" s="130" t="s">
        <v>2460</v>
      </c>
      <c r="D146" s="87" t="s">
        <v>1451</v>
      </c>
      <c r="G146" s="116" t="s">
        <v>2704</v>
      </c>
      <c r="H146" s="87" t="s">
        <v>1427</v>
      </c>
      <c r="I146" s="87" t="s">
        <v>1254</v>
      </c>
      <c r="J146" s="87" t="s">
        <v>1136</v>
      </c>
      <c r="K146" s="134">
        <v>41353</v>
      </c>
      <c r="L146" s="134">
        <v>41349</v>
      </c>
      <c r="M146" s="134">
        <v>41714</v>
      </c>
      <c r="N146" s="116"/>
      <c r="O146" s="206"/>
      <c r="P146" s="319">
        <v>10000</v>
      </c>
      <c r="Q146" s="161" t="s">
        <v>344</v>
      </c>
      <c r="R146" s="161" t="s">
        <v>109</v>
      </c>
      <c r="U146" s="88"/>
      <c r="V146" s="87" t="s">
        <v>71</v>
      </c>
      <c r="W146" s="227" t="s">
        <v>72</v>
      </c>
      <c r="X146" s="87" t="s">
        <v>2419</v>
      </c>
      <c r="Y146" s="194" t="s">
        <v>624</v>
      </c>
      <c r="Z146" s="87" t="s">
        <v>624</v>
      </c>
      <c r="AA146" s="161" t="s">
        <v>2461</v>
      </c>
      <c r="AB146" s="161" t="s">
        <v>2462</v>
      </c>
      <c r="AC146" s="149" t="s">
        <v>346</v>
      </c>
      <c r="AD146" s="149"/>
      <c r="AE146" s="149" t="s">
        <v>2418</v>
      </c>
      <c r="AF146" s="209" t="s">
        <v>2420</v>
      </c>
      <c r="AG146" s="161" t="s">
        <v>2421</v>
      </c>
      <c r="AH146" s="161" t="s">
        <v>2422</v>
      </c>
      <c r="AI146" s="161" t="s">
        <v>2423</v>
      </c>
      <c r="AJ146" s="161" t="s">
        <v>687</v>
      </c>
      <c r="AK146" s="87" t="s">
        <v>2461</v>
      </c>
      <c r="AL146" s="87" t="s">
        <v>2462</v>
      </c>
      <c r="AM146" s="226" t="s">
        <v>346</v>
      </c>
      <c r="AN146" s="226"/>
      <c r="AO146" s="226" t="s">
        <v>2418</v>
      </c>
      <c r="AP146" s="88" t="s">
        <v>2420</v>
      </c>
      <c r="AQ146" s="87" t="s">
        <v>2421</v>
      </c>
      <c r="AR146" s="87" t="s">
        <v>2422</v>
      </c>
      <c r="AT146" s="87" t="s">
        <v>2423</v>
      </c>
      <c r="AU146" s="87" t="s">
        <v>2373</v>
      </c>
      <c r="AV146" s="87" t="s">
        <v>687</v>
      </c>
      <c r="AW146" s="87" t="s">
        <v>680</v>
      </c>
      <c r="AX146" s="116">
        <v>0</v>
      </c>
      <c r="AY146" s="116">
        <v>25</v>
      </c>
      <c r="AZ146" s="87" t="s">
        <v>74</v>
      </c>
      <c r="BA146" s="207">
        <v>5000</v>
      </c>
      <c r="BB146" s="161" t="s">
        <v>343</v>
      </c>
      <c r="BC146" s="116"/>
      <c r="BD146" s="116"/>
      <c r="BE146" s="116"/>
      <c r="BF146" s="116"/>
      <c r="BG146" s="116"/>
      <c r="BH146" s="161"/>
      <c r="BJ146" s="161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D146" s="88"/>
      <c r="CE146" s="88"/>
      <c r="CF146" s="250"/>
      <c r="CG146" s="204">
        <f t="shared" si="5"/>
        <v>-11.666666666666666</v>
      </c>
    </row>
    <row r="147" spans="1:118" s="70" customFormat="1" ht="30" customHeight="1">
      <c r="A147" s="231" t="s">
        <v>1534</v>
      </c>
      <c r="B147" s="88"/>
      <c r="C147" s="88" t="s">
        <v>1535</v>
      </c>
      <c r="D147" s="88" t="s">
        <v>1498</v>
      </c>
      <c r="E147" s="88"/>
      <c r="F147" s="88"/>
      <c r="G147" s="116" t="s">
        <v>2704</v>
      </c>
      <c r="H147" s="87" t="s">
        <v>1427</v>
      </c>
      <c r="I147" s="87" t="s">
        <v>1217</v>
      </c>
      <c r="J147" s="88" t="s">
        <v>938</v>
      </c>
      <c r="K147" s="104">
        <v>41151</v>
      </c>
      <c r="L147" s="104">
        <v>41182</v>
      </c>
      <c r="M147" s="104">
        <v>41546</v>
      </c>
      <c r="N147" s="104"/>
      <c r="O147" s="206"/>
      <c r="P147" s="319">
        <v>14000</v>
      </c>
      <c r="Q147" s="194" t="s">
        <v>344</v>
      </c>
      <c r="R147" s="194" t="s">
        <v>109</v>
      </c>
      <c r="S147" s="88"/>
      <c r="T147" s="88"/>
      <c r="U147" s="88"/>
      <c r="V147" s="88"/>
      <c r="W147" s="88" t="s">
        <v>1536</v>
      </c>
      <c r="X147" s="88"/>
      <c r="Y147" s="194" t="s">
        <v>624</v>
      </c>
      <c r="Z147" s="88" t="s">
        <v>345</v>
      </c>
      <c r="AA147" s="194" t="s">
        <v>1537</v>
      </c>
      <c r="AB147" s="194" t="s">
        <v>1538</v>
      </c>
      <c r="AC147" s="194" t="s">
        <v>1539</v>
      </c>
      <c r="AD147" s="149" t="s">
        <v>1539</v>
      </c>
      <c r="AE147" s="194"/>
      <c r="AF147" s="213" t="s">
        <v>1540</v>
      </c>
      <c r="AG147" s="320"/>
      <c r="AH147" s="320"/>
      <c r="AI147" s="320"/>
      <c r="AJ147" s="320"/>
      <c r="AK147" s="88" t="s">
        <v>1537</v>
      </c>
      <c r="AL147" s="88" t="s">
        <v>1538</v>
      </c>
      <c r="AM147" s="226" t="s">
        <v>1539</v>
      </c>
      <c r="AN147" s="226" t="s">
        <v>1539</v>
      </c>
      <c r="AO147" s="88"/>
      <c r="AP147" s="213" t="s">
        <v>1540</v>
      </c>
      <c r="AQ147" s="88" t="s">
        <v>1541</v>
      </c>
      <c r="AR147" s="88" t="s">
        <v>1542</v>
      </c>
      <c r="AS147" s="88" t="s">
        <v>1543</v>
      </c>
      <c r="AT147" s="88" t="s">
        <v>436</v>
      </c>
      <c r="AU147" s="88" t="s">
        <v>676</v>
      </c>
      <c r="AV147" s="88" t="s">
        <v>1544</v>
      </c>
      <c r="AW147" s="88" t="s">
        <v>676</v>
      </c>
      <c r="AX147" s="129">
        <v>0</v>
      </c>
      <c r="AY147" s="129">
        <v>10</v>
      </c>
      <c r="AZ147" s="88" t="s">
        <v>1545</v>
      </c>
      <c r="BA147" s="319">
        <v>3750</v>
      </c>
      <c r="BB147" s="194" t="s">
        <v>343</v>
      </c>
      <c r="BC147" s="129"/>
      <c r="BD147" s="129"/>
      <c r="BE147" s="129"/>
      <c r="BF147" s="129"/>
      <c r="BG147" s="129"/>
      <c r="BH147" s="194"/>
      <c r="BI147" s="241"/>
      <c r="BJ147" s="194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88"/>
      <c r="CB147" s="88"/>
      <c r="CC147" s="88"/>
      <c r="CD147" s="88"/>
      <c r="CE147" s="88"/>
      <c r="CF147" s="208"/>
      <c r="CG147" s="204">
        <f aca="true" t="shared" si="6" ref="CG147:CG189">($C$3-M147)/30</f>
        <v>-6.066666666666666</v>
      </c>
      <c r="CH147" s="87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</row>
    <row r="148" spans="1:85" s="87" customFormat="1" ht="30" customHeight="1">
      <c r="A148" s="229" t="s">
        <v>2815</v>
      </c>
      <c r="B148" s="130" t="s">
        <v>718</v>
      </c>
      <c r="C148" s="130" t="s">
        <v>2206</v>
      </c>
      <c r="D148" s="87" t="s">
        <v>1451</v>
      </c>
      <c r="G148" s="116" t="s">
        <v>2704</v>
      </c>
      <c r="H148" s="87" t="s">
        <v>1427</v>
      </c>
      <c r="I148" s="87" t="s">
        <v>258</v>
      </c>
      <c r="J148" s="87" t="s">
        <v>1136</v>
      </c>
      <c r="K148" s="134">
        <v>41346</v>
      </c>
      <c r="L148" s="134">
        <v>41401</v>
      </c>
      <c r="M148" s="134">
        <v>41766</v>
      </c>
      <c r="N148" s="116"/>
      <c r="O148" s="206"/>
      <c r="P148" s="319">
        <v>16000</v>
      </c>
      <c r="Q148" s="161" t="s">
        <v>321</v>
      </c>
      <c r="R148" s="161" t="s">
        <v>109</v>
      </c>
      <c r="U148" s="88"/>
      <c r="V148" s="87" t="s">
        <v>2383</v>
      </c>
      <c r="W148" s="88" t="s">
        <v>2384</v>
      </c>
      <c r="Y148" s="194" t="s">
        <v>624</v>
      </c>
      <c r="Z148" s="87" t="s">
        <v>345</v>
      </c>
      <c r="AA148" s="161" t="s">
        <v>1605</v>
      </c>
      <c r="AB148" s="161" t="s">
        <v>2812</v>
      </c>
      <c r="AC148" s="161"/>
      <c r="AD148" s="149" t="s">
        <v>2813</v>
      </c>
      <c r="AE148" s="161"/>
      <c r="AF148" s="209" t="s">
        <v>2814</v>
      </c>
      <c r="AG148" s="161"/>
      <c r="AH148" s="161"/>
      <c r="AI148" s="161"/>
      <c r="AJ148" s="161"/>
      <c r="AK148" s="87" t="s">
        <v>1605</v>
      </c>
      <c r="AL148" s="87" t="s">
        <v>2812</v>
      </c>
      <c r="AN148" s="226" t="s">
        <v>2813</v>
      </c>
      <c r="AP148" s="209" t="s">
        <v>2814</v>
      </c>
      <c r="AQ148" s="87" t="s">
        <v>391</v>
      </c>
      <c r="AR148" s="87" t="s">
        <v>1966</v>
      </c>
      <c r="AS148" s="87" t="s">
        <v>416</v>
      </c>
      <c r="AT148" s="87" t="s">
        <v>335</v>
      </c>
      <c r="AU148" s="87" t="s">
        <v>2373</v>
      </c>
      <c r="AV148" s="87" t="s">
        <v>1755</v>
      </c>
      <c r="AW148" s="87" t="s">
        <v>2374</v>
      </c>
      <c r="AX148" s="116">
        <v>0</v>
      </c>
      <c r="AY148" s="116">
        <v>30</v>
      </c>
      <c r="AZ148" s="87" t="s">
        <v>1483</v>
      </c>
      <c r="BA148" s="207">
        <v>7000</v>
      </c>
      <c r="BB148" s="161" t="s">
        <v>343</v>
      </c>
      <c r="BC148" s="116"/>
      <c r="BD148" s="116"/>
      <c r="BE148" s="116"/>
      <c r="BF148" s="116">
        <v>0</v>
      </c>
      <c r="BG148" s="116">
        <v>10</v>
      </c>
      <c r="BH148" s="161" t="s">
        <v>1757</v>
      </c>
      <c r="BI148" s="87">
        <v>50</v>
      </c>
      <c r="BJ148" s="161" t="s">
        <v>343</v>
      </c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F148" s="224"/>
      <c r="CG148" s="204">
        <f t="shared" si="6"/>
        <v>-13.4</v>
      </c>
    </row>
    <row r="149" spans="1:85" s="87" customFormat="1" ht="30" customHeight="1">
      <c r="A149" s="205" t="s">
        <v>2815</v>
      </c>
      <c r="B149" s="87" t="s">
        <v>717</v>
      </c>
      <c r="C149" s="87" t="s">
        <v>2145</v>
      </c>
      <c r="D149" s="87" t="s">
        <v>1451</v>
      </c>
      <c r="G149" s="116" t="s">
        <v>2704</v>
      </c>
      <c r="H149" s="87" t="s">
        <v>1427</v>
      </c>
      <c r="I149" s="88" t="s">
        <v>258</v>
      </c>
      <c r="J149" s="87" t="s">
        <v>1136</v>
      </c>
      <c r="K149" s="104">
        <v>41089</v>
      </c>
      <c r="L149" s="104">
        <v>41121</v>
      </c>
      <c r="M149" s="104">
        <v>41486</v>
      </c>
      <c r="N149" s="116"/>
      <c r="O149" s="206"/>
      <c r="P149" s="319">
        <v>20000</v>
      </c>
      <c r="Q149" s="161" t="s">
        <v>344</v>
      </c>
      <c r="R149" s="161" t="s">
        <v>109</v>
      </c>
      <c r="U149" s="88"/>
      <c r="V149" s="87" t="s">
        <v>160</v>
      </c>
      <c r="W149" s="88" t="s">
        <v>161</v>
      </c>
      <c r="Y149" s="194" t="s">
        <v>624</v>
      </c>
      <c r="Z149" s="87" t="s">
        <v>345</v>
      </c>
      <c r="AA149" s="161" t="s">
        <v>1605</v>
      </c>
      <c r="AB149" s="161" t="s">
        <v>2812</v>
      </c>
      <c r="AC149" s="161"/>
      <c r="AD149" s="149" t="s">
        <v>2813</v>
      </c>
      <c r="AE149" s="161"/>
      <c r="AF149" s="209" t="s">
        <v>2814</v>
      </c>
      <c r="AG149" s="161"/>
      <c r="AH149" s="161"/>
      <c r="AI149" s="161"/>
      <c r="AJ149" s="161"/>
      <c r="AK149" s="87" t="s">
        <v>1605</v>
      </c>
      <c r="AL149" s="87" t="s">
        <v>2812</v>
      </c>
      <c r="AN149" s="226" t="s">
        <v>2813</v>
      </c>
      <c r="AP149" s="209" t="s">
        <v>2814</v>
      </c>
      <c r="AQ149" s="87" t="s">
        <v>1466</v>
      </c>
      <c r="AR149" s="87" t="s">
        <v>389</v>
      </c>
      <c r="AS149" s="87" t="s">
        <v>1467</v>
      </c>
      <c r="AT149" s="87" t="s">
        <v>150</v>
      </c>
      <c r="AU149" s="87" t="s">
        <v>2373</v>
      </c>
      <c r="AV149" s="87" t="s">
        <v>390</v>
      </c>
      <c r="AW149" s="87" t="s">
        <v>2374</v>
      </c>
      <c r="AX149" s="116">
        <v>0</v>
      </c>
      <c r="AY149" s="116">
        <v>30</v>
      </c>
      <c r="AZ149" s="87" t="s">
        <v>199</v>
      </c>
      <c r="BA149" s="207">
        <v>12000</v>
      </c>
      <c r="BB149" s="161" t="s">
        <v>162</v>
      </c>
      <c r="BC149" s="116"/>
      <c r="BD149" s="116"/>
      <c r="BE149" s="116"/>
      <c r="BF149" s="116">
        <v>0</v>
      </c>
      <c r="BG149" s="116">
        <v>10</v>
      </c>
      <c r="BH149" s="161" t="s">
        <v>200</v>
      </c>
      <c r="BI149" s="87">
        <v>2000</v>
      </c>
      <c r="BJ149" s="161" t="s">
        <v>163</v>
      </c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F149" s="224"/>
      <c r="CG149" s="204">
        <f t="shared" si="6"/>
        <v>-4.066666666666666</v>
      </c>
    </row>
    <row r="150" spans="1:85" s="87" customFormat="1" ht="30" customHeight="1">
      <c r="A150" s="205" t="s">
        <v>2815</v>
      </c>
      <c r="B150" s="87" t="s">
        <v>1895</v>
      </c>
      <c r="C150" s="87" t="s">
        <v>1106</v>
      </c>
      <c r="D150" s="87" t="s">
        <v>1451</v>
      </c>
      <c r="G150" s="116" t="s">
        <v>2704</v>
      </c>
      <c r="H150" s="87" t="s">
        <v>1427</v>
      </c>
      <c r="I150" s="87" t="s">
        <v>258</v>
      </c>
      <c r="J150" s="87" t="s">
        <v>1136</v>
      </c>
      <c r="K150" s="113">
        <v>41180</v>
      </c>
      <c r="L150" s="112">
        <v>41224</v>
      </c>
      <c r="M150" s="112">
        <v>41589</v>
      </c>
      <c r="N150" s="116"/>
      <c r="O150" s="206"/>
      <c r="P150" s="319">
        <v>6000</v>
      </c>
      <c r="Q150" s="161" t="s">
        <v>344</v>
      </c>
      <c r="R150" s="161" t="s">
        <v>109</v>
      </c>
      <c r="U150" s="88"/>
      <c r="V150" s="87" t="s">
        <v>598</v>
      </c>
      <c r="W150" s="88" t="s">
        <v>599</v>
      </c>
      <c r="Y150" s="194" t="s">
        <v>624</v>
      </c>
      <c r="Z150" s="87" t="s">
        <v>345</v>
      </c>
      <c r="AA150" s="161" t="s">
        <v>1605</v>
      </c>
      <c r="AB150" s="161" t="s">
        <v>2812</v>
      </c>
      <c r="AC150" s="161"/>
      <c r="AD150" s="149" t="s">
        <v>2813</v>
      </c>
      <c r="AE150" s="161"/>
      <c r="AF150" s="209" t="s">
        <v>2814</v>
      </c>
      <c r="AG150" s="161"/>
      <c r="AH150" s="161"/>
      <c r="AI150" s="161"/>
      <c r="AJ150" s="161"/>
      <c r="AK150" s="87" t="s">
        <v>1605</v>
      </c>
      <c r="AL150" s="87" t="s">
        <v>2812</v>
      </c>
      <c r="AN150" s="226" t="s">
        <v>2813</v>
      </c>
      <c r="AP150" s="209" t="s">
        <v>2814</v>
      </c>
      <c r="AQ150" s="87" t="s">
        <v>2416</v>
      </c>
      <c r="AR150" s="87" t="s">
        <v>1895</v>
      </c>
      <c r="AS150" s="87" t="s">
        <v>1107</v>
      </c>
      <c r="AT150" s="87" t="s">
        <v>1108</v>
      </c>
      <c r="AU150" s="87" t="s">
        <v>2373</v>
      </c>
      <c r="AV150" s="87" t="s">
        <v>2417</v>
      </c>
      <c r="AW150" s="87" t="s">
        <v>2374</v>
      </c>
      <c r="AX150" s="116">
        <v>0</v>
      </c>
      <c r="AY150" s="116">
        <v>10</v>
      </c>
      <c r="AZ150" s="87" t="s">
        <v>363</v>
      </c>
      <c r="BA150" s="207">
        <v>1250</v>
      </c>
      <c r="BB150" s="161" t="s">
        <v>343</v>
      </c>
      <c r="BC150" s="116"/>
      <c r="BD150" s="116"/>
      <c r="BE150" s="116"/>
      <c r="BF150" s="116">
        <v>0</v>
      </c>
      <c r="BG150" s="116">
        <v>25</v>
      </c>
      <c r="BH150" s="161" t="s">
        <v>364</v>
      </c>
      <c r="BI150" s="87">
        <v>4250</v>
      </c>
      <c r="BJ150" s="161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D150" s="88"/>
      <c r="CE150" s="88"/>
      <c r="CF150" s="208"/>
      <c r="CG150" s="204">
        <f t="shared" si="6"/>
        <v>-7.5</v>
      </c>
    </row>
    <row r="151" spans="1:86" s="109" customFormat="1" ht="30" customHeight="1">
      <c r="A151" s="231" t="s">
        <v>2320</v>
      </c>
      <c r="B151" s="88"/>
      <c r="C151" s="88" t="s">
        <v>977</v>
      </c>
      <c r="D151" s="88" t="s">
        <v>1498</v>
      </c>
      <c r="E151" s="88"/>
      <c r="F151" s="88"/>
      <c r="G151" s="129" t="s">
        <v>2997</v>
      </c>
      <c r="H151" s="87" t="s">
        <v>1427</v>
      </c>
      <c r="I151" s="87" t="s">
        <v>258</v>
      </c>
      <c r="J151" s="87" t="s">
        <v>1136</v>
      </c>
      <c r="K151" s="113">
        <v>41197</v>
      </c>
      <c r="L151" s="112">
        <v>41187</v>
      </c>
      <c r="M151" s="112">
        <v>41551</v>
      </c>
      <c r="N151" s="104"/>
      <c r="O151" s="206"/>
      <c r="P151" s="319">
        <v>25000</v>
      </c>
      <c r="Q151" s="194" t="s">
        <v>978</v>
      </c>
      <c r="R151" s="194" t="s">
        <v>425</v>
      </c>
      <c r="S151" s="88"/>
      <c r="T151" s="88"/>
      <c r="U151" s="88"/>
      <c r="V151" s="88" t="s">
        <v>1226</v>
      </c>
      <c r="W151" s="88" t="s">
        <v>2321</v>
      </c>
      <c r="X151" s="88"/>
      <c r="Y151" s="194" t="s">
        <v>165</v>
      </c>
      <c r="Z151" s="88" t="s">
        <v>2012</v>
      </c>
      <c r="AA151" s="194" t="s">
        <v>1278</v>
      </c>
      <c r="AB151" s="194" t="s">
        <v>1279</v>
      </c>
      <c r="AC151" s="194" t="s">
        <v>2014</v>
      </c>
      <c r="AD151" s="194" t="s">
        <v>2015</v>
      </c>
      <c r="AE151" s="194" t="s">
        <v>2016</v>
      </c>
      <c r="AF151" s="213" t="s">
        <v>1280</v>
      </c>
      <c r="AG151" s="194" t="s">
        <v>2018</v>
      </c>
      <c r="AH151" s="194" t="s">
        <v>2019</v>
      </c>
      <c r="AI151" s="194" t="s">
        <v>2020</v>
      </c>
      <c r="AJ151" s="194" t="s">
        <v>2021</v>
      </c>
      <c r="AK151" s="88" t="s">
        <v>682</v>
      </c>
      <c r="AL151" s="88" t="s">
        <v>2022</v>
      </c>
      <c r="AM151" s="88" t="s">
        <v>2024</v>
      </c>
      <c r="AN151" s="88" t="s">
        <v>2024</v>
      </c>
      <c r="AO151" s="88"/>
      <c r="AP151" s="213" t="s">
        <v>2322</v>
      </c>
      <c r="AQ151" s="88" t="s">
        <v>979</v>
      </c>
      <c r="AR151" s="88" t="s">
        <v>980</v>
      </c>
      <c r="AS151" s="88" t="s">
        <v>981</v>
      </c>
      <c r="AT151" s="88" t="s">
        <v>1598</v>
      </c>
      <c r="AU151" s="88" t="s">
        <v>2373</v>
      </c>
      <c r="AV151" s="88" t="s">
        <v>982</v>
      </c>
      <c r="AW151" s="88" t="s">
        <v>1705</v>
      </c>
      <c r="AX151" s="129">
        <v>0</v>
      </c>
      <c r="AY151" s="129">
        <v>40</v>
      </c>
      <c r="AZ151" s="88" t="s">
        <v>983</v>
      </c>
      <c r="BA151" s="319">
        <v>17000</v>
      </c>
      <c r="BB151" s="194" t="s">
        <v>2381</v>
      </c>
      <c r="BC151" s="129"/>
      <c r="BD151" s="129"/>
      <c r="BE151" s="129"/>
      <c r="BF151" s="129"/>
      <c r="BG151" s="129"/>
      <c r="BH151" s="194"/>
      <c r="BI151" s="241"/>
      <c r="BJ151" s="194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88"/>
      <c r="CB151" s="88"/>
      <c r="CC151" s="88"/>
      <c r="CD151" s="88"/>
      <c r="CE151" s="88"/>
      <c r="CF151" s="208"/>
      <c r="CG151" s="204">
        <f t="shared" si="6"/>
        <v>-6.233333333333333</v>
      </c>
      <c r="CH151" s="87"/>
    </row>
    <row r="152" spans="1:118" s="70" customFormat="1" ht="30" customHeight="1">
      <c r="A152" s="231" t="s">
        <v>2008</v>
      </c>
      <c r="B152" s="88"/>
      <c r="C152" s="88" t="s">
        <v>2084</v>
      </c>
      <c r="D152" s="88" t="s">
        <v>1498</v>
      </c>
      <c r="E152" s="244" t="s">
        <v>2951</v>
      </c>
      <c r="F152" s="88"/>
      <c r="G152" s="116" t="s">
        <v>2704</v>
      </c>
      <c r="H152" s="87" t="s">
        <v>1427</v>
      </c>
      <c r="I152" s="87" t="s">
        <v>258</v>
      </c>
      <c r="J152" s="87" t="s">
        <v>1136</v>
      </c>
      <c r="K152" s="103">
        <v>41032</v>
      </c>
      <c r="L152" s="104">
        <v>41028</v>
      </c>
      <c r="M152" s="112">
        <v>41392</v>
      </c>
      <c r="N152" s="340"/>
      <c r="O152" s="206"/>
      <c r="P152" s="319">
        <v>17000</v>
      </c>
      <c r="Q152" s="194" t="s">
        <v>2085</v>
      </c>
      <c r="R152" s="194" t="s">
        <v>425</v>
      </c>
      <c r="S152" s="88"/>
      <c r="T152" s="88" t="s">
        <v>1710</v>
      </c>
      <c r="U152" s="88" t="s">
        <v>1794</v>
      </c>
      <c r="V152" s="358" t="s">
        <v>2952</v>
      </c>
      <c r="W152" s="88" t="s">
        <v>2086</v>
      </c>
      <c r="X152" s="88"/>
      <c r="Y152" s="194" t="s">
        <v>165</v>
      </c>
      <c r="Z152" s="88" t="s">
        <v>2012</v>
      </c>
      <c r="AA152" s="194" t="s">
        <v>652</v>
      </c>
      <c r="AB152" s="194" t="s">
        <v>2013</v>
      </c>
      <c r="AC152" s="194" t="s">
        <v>2014</v>
      </c>
      <c r="AD152" s="194" t="s">
        <v>2015</v>
      </c>
      <c r="AE152" s="194" t="s">
        <v>2016</v>
      </c>
      <c r="AF152" s="213" t="s">
        <v>2017</v>
      </c>
      <c r="AG152" s="194" t="s">
        <v>2018</v>
      </c>
      <c r="AH152" s="194" t="s">
        <v>2019</v>
      </c>
      <c r="AI152" s="194" t="s">
        <v>2020</v>
      </c>
      <c r="AJ152" s="194" t="s">
        <v>2021</v>
      </c>
      <c r="AK152" s="88" t="s">
        <v>682</v>
      </c>
      <c r="AL152" s="88" t="s">
        <v>2022</v>
      </c>
      <c r="AM152" s="88" t="s">
        <v>2023</v>
      </c>
      <c r="AN152" s="88"/>
      <c r="AO152" s="88"/>
      <c r="AP152" s="213" t="s">
        <v>2087</v>
      </c>
      <c r="AQ152" s="88" t="s">
        <v>2088</v>
      </c>
      <c r="AR152" s="88" t="s">
        <v>2089</v>
      </c>
      <c r="AS152" s="88" t="s">
        <v>2090</v>
      </c>
      <c r="AT152" s="88" t="s">
        <v>2091</v>
      </c>
      <c r="AU152" s="88" t="s">
        <v>2373</v>
      </c>
      <c r="AV152" s="88" t="s">
        <v>2092</v>
      </c>
      <c r="AW152" s="88" t="s">
        <v>2375</v>
      </c>
      <c r="AX152" s="129">
        <v>0</v>
      </c>
      <c r="AY152" s="129">
        <v>40</v>
      </c>
      <c r="AZ152" s="88" t="s">
        <v>2093</v>
      </c>
      <c r="BA152" s="319">
        <v>10000</v>
      </c>
      <c r="BB152" s="194" t="s">
        <v>343</v>
      </c>
      <c r="BC152" s="129"/>
      <c r="BD152" s="129"/>
      <c r="BE152" s="129"/>
      <c r="BF152" s="129">
        <v>0</v>
      </c>
      <c r="BG152" s="129">
        <v>10</v>
      </c>
      <c r="BH152" s="194" t="s">
        <v>70</v>
      </c>
      <c r="BI152" s="241">
        <v>2000</v>
      </c>
      <c r="BJ152" s="194" t="s">
        <v>2381</v>
      </c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88"/>
      <c r="CB152" s="88"/>
      <c r="CC152" s="88"/>
      <c r="CD152" s="88"/>
      <c r="CE152" s="88"/>
      <c r="CF152" s="212"/>
      <c r="CG152" s="204">
        <f t="shared" si="6"/>
        <v>-0.9333333333333333</v>
      </c>
      <c r="CH152" s="87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</row>
    <row r="153" spans="1:86" s="109" customFormat="1" ht="30" customHeight="1">
      <c r="A153" s="231" t="s">
        <v>2008</v>
      </c>
      <c r="B153" s="88"/>
      <c r="C153" s="88" t="s">
        <v>2009</v>
      </c>
      <c r="D153" s="88" t="s">
        <v>1498</v>
      </c>
      <c r="E153" s="88"/>
      <c r="F153" s="88"/>
      <c r="G153" s="116" t="s">
        <v>2704</v>
      </c>
      <c r="H153" s="87" t="s">
        <v>1427</v>
      </c>
      <c r="I153" s="87" t="s">
        <v>1217</v>
      </c>
      <c r="J153" s="87" t="s">
        <v>938</v>
      </c>
      <c r="K153" s="104">
        <v>41077</v>
      </c>
      <c r="L153" s="104">
        <v>41070</v>
      </c>
      <c r="M153" s="104">
        <v>41434</v>
      </c>
      <c r="N153" s="104"/>
      <c r="O153" s="206"/>
      <c r="P153" s="319">
        <v>39000</v>
      </c>
      <c r="Q153" s="194" t="s">
        <v>2010</v>
      </c>
      <c r="R153" s="194" t="s">
        <v>425</v>
      </c>
      <c r="S153" s="88"/>
      <c r="T153" s="88" t="s">
        <v>1710</v>
      </c>
      <c r="U153" s="88" t="s">
        <v>1794</v>
      </c>
      <c r="V153" s="88"/>
      <c r="W153" s="88" t="s">
        <v>2011</v>
      </c>
      <c r="X153" s="88"/>
      <c r="Y153" s="194" t="s">
        <v>165</v>
      </c>
      <c r="Z153" s="88" t="s">
        <v>2012</v>
      </c>
      <c r="AA153" s="194" t="s">
        <v>652</v>
      </c>
      <c r="AB153" s="194" t="s">
        <v>2013</v>
      </c>
      <c r="AC153" s="194" t="s">
        <v>2014</v>
      </c>
      <c r="AD153" s="194" t="s">
        <v>2015</v>
      </c>
      <c r="AE153" s="194" t="s">
        <v>2016</v>
      </c>
      <c r="AF153" s="213" t="s">
        <v>2017</v>
      </c>
      <c r="AG153" s="194" t="s">
        <v>2018</v>
      </c>
      <c r="AH153" s="194" t="s">
        <v>2019</v>
      </c>
      <c r="AI153" s="194" t="s">
        <v>2020</v>
      </c>
      <c r="AJ153" s="194" t="s">
        <v>2021</v>
      </c>
      <c r="AK153" s="88" t="s">
        <v>682</v>
      </c>
      <c r="AL153" s="88" t="s">
        <v>2022</v>
      </c>
      <c r="AM153" s="88" t="s">
        <v>2023</v>
      </c>
      <c r="AN153" s="88" t="s">
        <v>2024</v>
      </c>
      <c r="AO153" s="88" t="s">
        <v>2025</v>
      </c>
      <c r="AP153" s="213" t="s">
        <v>2026</v>
      </c>
      <c r="AQ153" s="88" t="s">
        <v>2027</v>
      </c>
      <c r="AR153" s="88" t="s">
        <v>2028</v>
      </c>
      <c r="AS153" s="88" t="s">
        <v>2029</v>
      </c>
      <c r="AT153" s="88"/>
      <c r="AU153" s="88" t="s">
        <v>676</v>
      </c>
      <c r="AV153" s="88" t="s">
        <v>2030</v>
      </c>
      <c r="AW153" s="88" t="s">
        <v>676</v>
      </c>
      <c r="AX153" s="129">
        <v>0</v>
      </c>
      <c r="AY153" s="129">
        <v>40</v>
      </c>
      <c r="AZ153" s="88" t="s">
        <v>2031</v>
      </c>
      <c r="BA153" s="319">
        <v>19000</v>
      </c>
      <c r="BB153" s="194" t="s">
        <v>2381</v>
      </c>
      <c r="BC153" s="129"/>
      <c r="BD153" s="129"/>
      <c r="BE153" s="129"/>
      <c r="BF153" s="129"/>
      <c r="BG153" s="129"/>
      <c r="BH153" s="194"/>
      <c r="BI153" s="241"/>
      <c r="BJ153" s="194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88"/>
      <c r="CB153" s="88"/>
      <c r="CC153" s="88"/>
      <c r="CD153" s="87"/>
      <c r="CE153" s="87"/>
      <c r="CF153" s="224"/>
      <c r="CG153" s="204">
        <f t="shared" si="6"/>
        <v>-2.3333333333333335</v>
      </c>
      <c r="CH153" s="87"/>
    </row>
    <row r="154" spans="1:86" s="109" customFormat="1" ht="30" customHeight="1">
      <c r="A154" s="231" t="s">
        <v>2679</v>
      </c>
      <c r="B154" s="88"/>
      <c r="C154" s="88" t="s">
        <v>2680</v>
      </c>
      <c r="D154" s="88" t="s">
        <v>1747</v>
      </c>
      <c r="E154" s="88"/>
      <c r="F154" s="88"/>
      <c r="G154" s="116" t="s">
        <v>2704</v>
      </c>
      <c r="H154" s="87" t="s">
        <v>1427</v>
      </c>
      <c r="I154" s="87" t="s">
        <v>258</v>
      </c>
      <c r="J154" s="87" t="s">
        <v>1136</v>
      </c>
      <c r="K154" s="112">
        <v>41177</v>
      </c>
      <c r="L154" s="112">
        <v>41172</v>
      </c>
      <c r="M154" s="112">
        <v>41536</v>
      </c>
      <c r="N154" s="129"/>
      <c r="O154" s="206"/>
      <c r="P154" s="319">
        <v>18000</v>
      </c>
      <c r="Q154" s="194" t="s">
        <v>321</v>
      </c>
      <c r="R154" s="161" t="s">
        <v>109</v>
      </c>
      <c r="S154" s="88"/>
      <c r="T154" s="88"/>
      <c r="U154" s="88"/>
      <c r="V154" s="88" t="s">
        <v>2681</v>
      </c>
      <c r="W154" s="88" t="s">
        <v>2682</v>
      </c>
      <c r="X154" s="88"/>
      <c r="Y154" s="194" t="s">
        <v>2573</v>
      </c>
      <c r="Z154" s="88" t="s">
        <v>2683</v>
      </c>
      <c r="AA154" s="194" t="s">
        <v>2007</v>
      </c>
      <c r="AB154" s="194" t="s">
        <v>2684</v>
      </c>
      <c r="AC154" s="194" t="s">
        <v>2685</v>
      </c>
      <c r="AD154" s="149" t="s">
        <v>2686</v>
      </c>
      <c r="AE154" s="194" t="s">
        <v>2687</v>
      </c>
      <c r="AF154" s="213" t="s">
        <v>2688</v>
      </c>
      <c r="AG154" s="194"/>
      <c r="AH154" s="194"/>
      <c r="AI154" s="194"/>
      <c r="AJ154" s="194"/>
      <c r="AK154" s="88" t="s">
        <v>2689</v>
      </c>
      <c r="AL154" s="88" t="s">
        <v>2684</v>
      </c>
      <c r="AM154" s="88" t="s">
        <v>2690</v>
      </c>
      <c r="AN154" s="226" t="s">
        <v>2691</v>
      </c>
      <c r="AO154" s="88" t="s">
        <v>2687</v>
      </c>
      <c r="AP154" s="213" t="s">
        <v>2692</v>
      </c>
      <c r="AQ154" s="88" t="s">
        <v>2693</v>
      </c>
      <c r="AR154" s="88" t="s">
        <v>2694</v>
      </c>
      <c r="AS154" s="88" t="s">
        <v>2695</v>
      </c>
      <c r="AT154" s="88" t="s">
        <v>1501</v>
      </c>
      <c r="AU154" s="88" t="s">
        <v>460</v>
      </c>
      <c r="AV154" s="88" t="s">
        <v>2696</v>
      </c>
      <c r="AW154" s="88" t="s">
        <v>2376</v>
      </c>
      <c r="AX154" s="129">
        <v>0</v>
      </c>
      <c r="AY154" s="129">
        <v>20</v>
      </c>
      <c r="AZ154" s="88" t="s">
        <v>2697</v>
      </c>
      <c r="BA154" s="319">
        <v>6000</v>
      </c>
      <c r="BB154" s="194" t="s">
        <v>1609</v>
      </c>
      <c r="BC154" s="341" t="s">
        <v>2047</v>
      </c>
      <c r="BD154" s="341"/>
      <c r="BE154" s="341"/>
      <c r="BF154" s="341"/>
      <c r="BG154" s="341"/>
      <c r="BH154" s="343"/>
      <c r="BI154" s="367"/>
      <c r="BJ154" s="343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2"/>
      <c r="CB154" s="342"/>
      <c r="CC154" s="342"/>
      <c r="CD154" s="342"/>
      <c r="CE154" s="342"/>
      <c r="CF154" s="359"/>
      <c r="CG154" s="204">
        <f t="shared" si="6"/>
        <v>-5.733333333333333</v>
      </c>
      <c r="CH154" s="87"/>
    </row>
    <row r="155" spans="1:91" s="88" customFormat="1" ht="30" customHeight="1">
      <c r="A155" s="214" t="s">
        <v>2776</v>
      </c>
      <c r="B155" s="87"/>
      <c r="C155" s="118" t="s">
        <v>2777</v>
      </c>
      <c r="D155" s="118" t="s">
        <v>1451</v>
      </c>
      <c r="E155" s="118"/>
      <c r="F155" s="90"/>
      <c r="G155" s="116" t="s">
        <v>2704</v>
      </c>
      <c r="H155" s="87" t="s">
        <v>1427</v>
      </c>
      <c r="I155" s="87" t="s">
        <v>1217</v>
      </c>
      <c r="J155" s="88" t="s">
        <v>938</v>
      </c>
      <c r="K155" s="111">
        <v>41256</v>
      </c>
      <c r="L155" s="111">
        <v>41256</v>
      </c>
      <c r="M155" s="111">
        <v>41621</v>
      </c>
      <c r="N155" s="87"/>
      <c r="O155" s="118"/>
      <c r="P155" s="361">
        <v>15000</v>
      </c>
      <c r="Q155" s="118" t="s">
        <v>2778</v>
      </c>
      <c r="R155" s="161" t="s">
        <v>109</v>
      </c>
      <c r="S155" s="90"/>
      <c r="T155" s="91"/>
      <c r="U155" s="91"/>
      <c r="V155" s="120" t="s">
        <v>2779</v>
      </c>
      <c r="W155" s="114" t="s">
        <v>2780</v>
      </c>
      <c r="X155" s="91"/>
      <c r="Y155" s="194" t="s">
        <v>624</v>
      </c>
      <c r="Z155" s="87" t="s">
        <v>345</v>
      </c>
      <c r="AA155" s="118" t="s">
        <v>2781</v>
      </c>
      <c r="AB155" s="118" t="s">
        <v>2782</v>
      </c>
      <c r="AC155" s="121" t="s">
        <v>2783</v>
      </c>
      <c r="AD155" s="121"/>
      <c r="AE155" s="118" t="s">
        <v>2784</v>
      </c>
      <c r="AF155" s="119" t="s">
        <v>2785</v>
      </c>
      <c r="AG155" s="118" t="s">
        <v>2786</v>
      </c>
      <c r="AH155" s="118" t="s">
        <v>2787</v>
      </c>
      <c r="AI155" s="118" t="s">
        <v>2788</v>
      </c>
      <c r="AJ155" s="90" t="s">
        <v>2789</v>
      </c>
      <c r="AK155" s="115" t="s">
        <v>2781</v>
      </c>
      <c r="AL155" s="115" t="s">
        <v>2782</v>
      </c>
      <c r="AM155" s="122" t="s">
        <v>2783</v>
      </c>
      <c r="AN155" s="122"/>
      <c r="AO155" s="115" t="s">
        <v>2784</v>
      </c>
      <c r="AP155" s="119" t="s">
        <v>2785</v>
      </c>
      <c r="AQ155" s="115" t="s">
        <v>2790</v>
      </c>
      <c r="AR155" s="115" t="s">
        <v>2791</v>
      </c>
      <c r="AS155" s="115" t="s">
        <v>2792</v>
      </c>
      <c r="AT155" s="114" t="s">
        <v>2793</v>
      </c>
      <c r="AU155" s="114" t="s">
        <v>676</v>
      </c>
      <c r="AV155" s="114" t="s">
        <v>2794</v>
      </c>
      <c r="AW155" s="115" t="s">
        <v>676</v>
      </c>
      <c r="AX155" s="124">
        <v>0</v>
      </c>
      <c r="AY155" s="124">
        <v>40</v>
      </c>
      <c r="AZ155" s="114" t="s">
        <v>2795</v>
      </c>
      <c r="BA155" s="125">
        <v>8000</v>
      </c>
      <c r="BB155" s="118" t="s">
        <v>343</v>
      </c>
      <c r="BC155" s="128"/>
      <c r="BD155" s="219"/>
      <c r="BE155" s="243"/>
      <c r="BF155" s="128"/>
      <c r="BG155" s="128"/>
      <c r="BH155" s="91"/>
      <c r="BI155" s="244"/>
      <c r="BJ155" s="91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91"/>
      <c r="CB155" s="91"/>
      <c r="CC155" s="245"/>
      <c r="CD155" s="245"/>
      <c r="CE155" s="91"/>
      <c r="CF155" s="246"/>
      <c r="CG155" s="204">
        <f t="shared" si="6"/>
        <v>-8.566666666666666</v>
      </c>
      <c r="CH155" s="245"/>
      <c r="CI155" s="91"/>
      <c r="CJ155" s="90"/>
      <c r="CK155" s="89"/>
      <c r="CL155" s="92"/>
      <c r="CM155" s="93"/>
    </row>
    <row r="156" spans="1:85" s="87" customFormat="1" ht="30" customHeight="1">
      <c r="A156" s="205" t="s">
        <v>215</v>
      </c>
      <c r="C156" s="87" t="s">
        <v>214</v>
      </c>
      <c r="D156" s="87" t="s">
        <v>1451</v>
      </c>
      <c r="G156" s="116" t="s">
        <v>2920</v>
      </c>
      <c r="H156" s="87" t="s">
        <v>1427</v>
      </c>
      <c r="I156" s="87" t="s">
        <v>258</v>
      </c>
      <c r="J156" s="87" t="s">
        <v>1136</v>
      </c>
      <c r="K156" s="104">
        <v>41159</v>
      </c>
      <c r="L156" s="104">
        <v>41175</v>
      </c>
      <c r="M156" s="104">
        <v>41540</v>
      </c>
      <c r="N156" s="116"/>
      <c r="O156" s="206"/>
      <c r="P156" s="319">
        <v>35484</v>
      </c>
      <c r="Q156" s="161" t="s">
        <v>1881</v>
      </c>
      <c r="R156" s="161" t="s">
        <v>109</v>
      </c>
      <c r="U156" s="88"/>
      <c r="V156" s="87" t="s">
        <v>2715</v>
      </c>
      <c r="W156" s="251" t="s">
        <v>2716</v>
      </c>
      <c r="Y156" s="194" t="s">
        <v>2573</v>
      </c>
      <c r="Z156" s="87" t="s">
        <v>92</v>
      </c>
      <c r="AA156" s="161" t="s">
        <v>1753</v>
      </c>
      <c r="AB156" s="161" t="s">
        <v>278</v>
      </c>
      <c r="AC156" s="149" t="s">
        <v>1754</v>
      </c>
      <c r="AD156" s="149" t="s">
        <v>450</v>
      </c>
      <c r="AE156" s="161"/>
      <c r="AF156" s="87" t="s">
        <v>451</v>
      </c>
      <c r="AG156" s="161"/>
      <c r="AH156" s="161"/>
      <c r="AI156" s="161"/>
      <c r="AJ156" s="161"/>
      <c r="AK156" s="87" t="s">
        <v>2723</v>
      </c>
      <c r="AL156" s="87" t="s">
        <v>2724</v>
      </c>
      <c r="AM156" s="87" t="s">
        <v>913</v>
      </c>
      <c r="AN156" s="87" t="s">
        <v>914</v>
      </c>
      <c r="AO156" s="87" t="s">
        <v>915</v>
      </c>
      <c r="AP156" s="209" t="s">
        <v>2725</v>
      </c>
      <c r="AQ156" s="87" t="s">
        <v>2717</v>
      </c>
      <c r="AR156" s="87" t="s">
        <v>2718</v>
      </c>
      <c r="AS156" s="87" t="s">
        <v>2719</v>
      </c>
      <c r="AT156" s="87" t="s">
        <v>313</v>
      </c>
      <c r="AU156" s="87" t="s">
        <v>460</v>
      </c>
      <c r="AV156" s="87" t="s">
        <v>2720</v>
      </c>
      <c r="AW156" s="87" t="s">
        <v>2374</v>
      </c>
      <c r="AX156" s="116">
        <v>0</v>
      </c>
      <c r="AY156" s="116">
        <v>25</v>
      </c>
      <c r="AZ156" s="87" t="s">
        <v>1673</v>
      </c>
      <c r="BA156" s="207">
        <v>13484</v>
      </c>
      <c r="BB156" s="161" t="s">
        <v>2721</v>
      </c>
      <c r="BC156" s="116"/>
      <c r="BD156" s="116"/>
      <c r="BE156" s="116"/>
      <c r="BF156" s="116">
        <v>0</v>
      </c>
      <c r="BG156" s="116">
        <v>10</v>
      </c>
      <c r="BH156" s="161" t="s">
        <v>1666</v>
      </c>
      <c r="BI156" s="87">
        <v>7381</v>
      </c>
      <c r="BJ156" s="161" t="s">
        <v>2722</v>
      </c>
      <c r="BK156" s="116"/>
      <c r="BL156" s="116"/>
      <c r="BM156" s="116"/>
      <c r="BN156" s="116">
        <v>0</v>
      </c>
      <c r="BO156" s="116">
        <v>5</v>
      </c>
      <c r="BP156" s="116" t="s">
        <v>1686</v>
      </c>
      <c r="BQ156" s="116">
        <v>9000</v>
      </c>
      <c r="BR156" s="116"/>
      <c r="BS156" s="116"/>
      <c r="BT156" s="116"/>
      <c r="BU156" s="116"/>
      <c r="BV156" s="116"/>
      <c r="BW156" s="116"/>
      <c r="BX156" s="116"/>
      <c r="BY156" s="116"/>
      <c r="BZ156" s="116"/>
      <c r="CD156" s="88"/>
      <c r="CE156" s="88"/>
      <c r="CF156" s="208"/>
      <c r="CG156" s="204">
        <f t="shared" si="6"/>
        <v>-5.866666666666666</v>
      </c>
    </row>
    <row r="157" spans="1:85" s="87" customFormat="1" ht="30" customHeight="1">
      <c r="A157" s="205" t="s">
        <v>215</v>
      </c>
      <c r="C157" s="88" t="s">
        <v>909</v>
      </c>
      <c r="D157" s="88" t="s">
        <v>1451</v>
      </c>
      <c r="G157" s="116" t="s">
        <v>2704</v>
      </c>
      <c r="H157" s="87" t="s">
        <v>1427</v>
      </c>
      <c r="I157" s="87" t="s">
        <v>258</v>
      </c>
      <c r="J157" s="87" t="s">
        <v>1136</v>
      </c>
      <c r="K157" s="111">
        <v>41201</v>
      </c>
      <c r="L157" s="111">
        <v>41196</v>
      </c>
      <c r="M157" s="111">
        <v>41561</v>
      </c>
      <c r="N157" s="104"/>
      <c r="O157" s="206"/>
      <c r="P157" s="319">
        <v>20511</v>
      </c>
      <c r="Q157" s="194" t="s">
        <v>910</v>
      </c>
      <c r="R157" s="194" t="s">
        <v>109</v>
      </c>
      <c r="S157" s="88"/>
      <c r="T157" s="88"/>
      <c r="U157" s="88"/>
      <c r="V157" s="226" t="s">
        <v>911</v>
      </c>
      <c r="W157" s="87" t="s">
        <v>912</v>
      </c>
      <c r="X157" s="88"/>
      <c r="Y157" s="194" t="s">
        <v>624</v>
      </c>
      <c r="Z157" s="88" t="s">
        <v>345</v>
      </c>
      <c r="AA157" s="118" t="s">
        <v>2723</v>
      </c>
      <c r="AB157" s="118" t="s">
        <v>2724</v>
      </c>
      <c r="AC157" s="121" t="s">
        <v>913</v>
      </c>
      <c r="AD157" s="121" t="s">
        <v>914</v>
      </c>
      <c r="AE157" s="118" t="s">
        <v>915</v>
      </c>
      <c r="AF157" s="209" t="s">
        <v>2725</v>
      </c>
      <c r="AG157" s="161" t="s">
        <v>916</v>
      </c>
      <c r="AH157" s="161" t="s">
        <v>917</v>
      </c>
      <c r="AI157" s="161" t="s">
        <v>216</v>
      </c>
      <c r="AJ157" s="161" t="s">
        <v>918</v>
      </c>
      <c r="AK157" s="87" t="s">
        <v>2723</v>
      </c>
      <c r="AL157" s="87" t="s">
        <v>2724</v>
      </c>
      <c r="AM157" s="87" t="s">
        <v>913</v>
      </c>
      <c r="AN157" s="87" t="s">
        <v>914</v>
      </c>
      <c r="AO157" s="87" t="s">
        <v>915</v>
      </c>
      <c r="AP157" s="209" t="s">
        <v>2725</v>
      </c>
      <c r="AQ157" s="88" t="s">
        <v>919</v>
      </c>
      <c r="AR157" s="88" t="s">
        <v>920</v>
      </c>
      <c r="AS157" s="88" t="s">
        <v>216</v>
      </c>
      <c r="AT157" s="87" t="s">
        <v>313</v>
      </c>
      <c r="AU157" s="87" t="s">
        <v>460</v>
      </c>
      <c r="AV157" s="87" t="s">
        <v>1807</v>
      </c>
      <c r="AW157" s="88" t="s">
        <v>2374</v>
      </c>
      <c r="AX157" s="129">
        <v>0</v>
      </c>
      <c r="AY157" s="129">
        <v>25</v>
      </c>
      <c r="AZ157" s="87" t="s">
        <v>921</v>
      </c>
      <c r="BA157" s="220"/>
      <c r="BB157" s="194" t="s">
        <v>922</v>
      </c>
      <c r="BC157" s="129"/>
      <c r="BD157" s="129"/>
      <c r="BE157" s="129"/>
      <c r="BF157" s="129"/>
      <c r="BG157" s="129"/>
      <c r="BH157" s="194"/>
      <c r="BI157" s="88"/>
      <c r="BJ157" s="194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88"/>
      <c r="CB157" s="88"/>
      <c r="CC157" s="88"/>
      <c r="CD157" s="88"/>
      <c r="CE157" s="88"/>
      <c r="CF157" s="208"/>
      <c r="CG157" s="204">
        <f t="shared" si="6"/>
        <v>-6.566666666666666</v>
      </c>
    </row>
    <row r="158" spans="1:85" s="87" customFormat="1" ht="30" customHeight="1">
      <c r="A158" s="205" t="s">
        <v>2128</v>
      </c>
      <c r="C158" s="87" t="s">
        <v>2129</v>
      </c>
      <c r="D158" s="87" t="s">
        <v>1451</v>
      </c>
      <c r="G158" s="116" t="s">
        <v>2704</v>
      </c>
      <c r="H158" s="87" t="s">
        <v>1427</v>
      </c>
      <c r="I158" s="87" t="s">
        <v>258</v>
      </c>
      <c r="J158" s="87" t="s">
        <v>1136</v>
      </c>
      <c r="K158" s="113">
        <v>41303</v>
      </c>
      <c r="L158" s="112">
        <v>41330</v>
      </c>
      <c r="M158" s="112">
        <v>41695</v>
      </c>
      <c r="N158" s="116"/>
      <c r="O158" s="206"/>
      <c r="P158" s="319">
        <v>2600</v>
      </c>
      <c r="Q158" s="161" t="s">
        <v>1436</v>
      </c>
      <c r="R158" s="161" t="s">
        <v>109</v>
      </c>
      <c r="U158" s="88"/>
      <c r="W158" s="88"/>
      <c r="Y158" s="194" t="s">
        <v>624</v>
      </c>
      <c r="Z158" s="87" t="s">
        <v>624</v>
      </c>
      <c r="AA158" s="194" t="s">
        <v>419</v>
      </c>
      <c r="AB158" s="194" t="s">
        <v>2139</v>
      </c>
      <c r="AC158" s="194" t="s">
        <v>1441</v>
      </c>
      <c r="AD158" s="149"/>
      <c r="AE158" s="161" t="s">
        <v>124</v>
      </c>
      <c r="AF158" s="87" t="s">
        <v>1664</v>
      </c>
      <c r="AG158" s="161" t="s">
        <v>1437</v>
      </c>
      <c r="AH158" s="161" t="s">
        <v>1438</v>
      </c>
      <c r="AI158" s="161" t="s">
        <v>1439</v>
      </c>
      <c r="AJ158" s="161" t="s">
        <v>1440</v>
      </c>
      <c r="AK158" s="87" t="s">
        <v>122</v>
      </c>
      <c r="AL158" s="87" t="s">
        <v>123</v>
      </c>
      <c r="AM158" s="87" t="s">
        <v>1441</v>
      </c>
      <c r="AO158" s="87" t="s">
        <v>124</v>
      </c>
      <c r="AP158" s="87" t="s">
        <v>1664</v>
      </c>
      <c r="AQ158" s="87" t="s">
        <v>1437</v>
      </c>
      <c r="AR158" s="87" t="s">
        <v>1438</v>
      </c>
      <c r="AS158" s="87" t="s">
        <v>1439</v>
      </c>
      <c r="AT158" s="87" t="s">
        <v>2199</v>
      </c>
      <c r="AU158" s="87" t="s">
        <v>2373</v>
      </c>
      <c r="AV158" s="87" t="s">
        <v>1440</v>
      </c>
      <c r="AW158" s="87" t="s">
        <v>1697</v>
      </c>
      <c r="AX158" s="116">
        <v>0</v>
      </c>
      <c r="AY158" s="116">
        <v>12</v>
      </c>
      <c r="AZ158" s="87" t="s">
        <v>1493</v>
      </c>
      <c r="BA158" s="207">
        <v>1500</v>
      </c>
      <c r="BB158" s="161" t="s">
        <v>2381</v>
      </c>
      <c r="BC158" s="116"/>
      <c r="BD158" s="116"/>
      <c r="BE158" s="116"/>
      <c r="BF158" s="116"/>
      <c r="BG158" s="116"/>
      <c r="BH158" s="161"/>
      <c r="BJ158" s="161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D158" s="88"/>
      <c r="CE158" s="88"/>
      <c r="CF158" s="208"/>
      <c r="CG158" s="204">
        <f t="shared" si="6"/>
        <v>-11.033333333333333</v>
      </c>
    </row>
    <row r="159" spans="1:118" s="70" customFormat="1" ht="30" customHeight="1">
      <c r="A159" s="231" t="s">
        <v>1856</v>
      </c>
      <c r="B159" s="88"/>
      <c r="C159" s="88" t="s">
        <v>1857</v>
      </c>
      <c r="D159" s="88" t="s">
        <v>1498</v>
      </c>
      <c r="E159" s="88"/>
      <c r="F159" s="88"/>
      <c r="G159" s="116" t="s">
        <v>2704</v>
      </c>
      <c r="H159" s="87" t="s">
        <v>1427</v>
      </c>
      <c r="I159" s="87" t="s">
        <v>258</v>
      </c>
      <c r="J159" s="87" t="s">
        <v>1136</v>
      </c>
      <c r="K159" s="113">
        <v>41218</v>
      </c>
      <c r="L159" s="112">
        <v>41165</v>
      </c>
      <c r="M159" s="112">
        <v>41529</v>
      </c>
      <c r="N159" s="104"/>
      <c r="O159" s="206"/>
      <c r="P159" s="319">
        <v>12000</v>
      </c>
      <c r="Q159" s="194" t="s">
        <v>344</v>
      </c>
      <c r="R159" s="194" t="s">
        <v>109</v>
      </c>
      <c r="S159" s="88"/>
      <c r="T159" s="88"/>
      <c r="U159" s="88"/>
      <c r="V159" s="88" t="s">
        <v>962</v>
      </c>
      <c r="W159" s="88" t="s">
        <v>1717</v>
      </c>
      <c r="X159" s="88"/>
      <c r="Y159" s="194" t="s">
        <v>624</v>
      </c>
      <c r="Z159" s="88" t="s">
        <v>345</v>
      </c>
      <c r="AA159" s="194" t="s">
        <v>81</v>
      </c>
      <c r="AB159" s="194" t="s">
        <v>82</v>
      </c>
      <c r="AC159" s="194" t="s">
        <v>927</v>
      </c>
      <c r="AD159" s="161" t="s">
        <v>928</v>
      </c>
      <c r="AE159" s="194" t="s">
        <v>929</v>
      </c>
      <c r="AF159" s="213" t="s">
        <v>930</v>
      </c>
      <c r="AG159" s="194" t="s">
        <v>1719</v>
      </c>
      <c r="AH159" s="194" t="s">
        <v>1720</v>
      </c>
      <c r="AI159" s="194" t="s">
        <v>1858</v>
      </c>
      <c r="AJ159" s="194" t="s">
        <v>1718</v>
      </c>
      <c r="AK159" s="88" t="s">
        <v>81</v>
      </c>
      <c r="AL159" s="88" t="s">
        <v>82</v>
      </c>
      <c r="AM159" s="88">
        <v>1362638441</v>
      </c>
      <c r="AN159" s="226" t="s">
        <v>83</v>
      </c>
      <c r="AO159" s="88"/>
      <c r="AP159" s="213" t="s">
        <v>84</v>
      </c>
      <c r="AQ159" s="88" t="s">
        <v>1719</v>
      </c>
      <c r="AR159" s="88" t="s">
        <v>1720</v>
      </c>
      <c r="AS159" s="88" t="s">
        <v>1858</v>
      </c>
      <c r="AT159" s="88" t="s">
        <v>1859</v>
      </c>
      <c r="AU159" s="88" t="s">
        <v>460</v>
      </c>
      <c r="AV159" s="88" t="s">
        <v>1860</v>
      </c>
      <c r="AW159" s="88" t="s">
        <v>1705</v>
      </c>
      <c r="AX159" s="129">
        <v>0</v>
      </c>
      <c r="AY159" s="129">
        <v>10</v>
      </c>
      <c r="AZ159" s="88" t="s">
        <v>1861</v>
      </c>
      <c r="BA159" s="319">
        <v>11000</v>
      </c>
      <c r="BB159" s="194" t="s">
        <v>2407</v>
      </c>
      <c r="BC159" s="129"/>
      <c r="BD159" s="129"/>
      <c r="BE159" s="129"/>
      <c r="BF159" s="129">
        <v>0</v>
      </c>
      <c r="BG159" s="129">
        <v>25</v>
      </c>
      <c r="BH159" s="194" t="s">
        <v>1862</v>
      </c>
      <c r="BI159" s="241">
        <v>9000</v>
      </c>
      <c r="BJ159" s="194" t="s">
        <v>343</v>
      </c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88"/>
      <c r="CB159" s="88"/>
      <c r="CC159" s="88"/>
      <c r="CD159" s="88"/>
      <c r="CE159" s="88"/>
      <c r="CF159" s="208"/>
      <c r="CG159" s="204">
        <f t="shared" si="6"/>
        <v>-5.5</v>
      </c>
      <c r="CH159" s="87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</row>
    <row r="160" spans="1:85" s="87" customFormat="1" ht="30" customHeight="1">
      <c r="A160" s="205" t="s">
        <v>1940</v>
      </c>
      <c r="C160" s="87" t="s">
        <v>314</v>
      </c>
      <c r="D160" s="87" t="s">
        <v>1451</v>
      </c>
      <c r="G160" s="116" t="s">
        <v>2704</v>
      </c>
      <c r="H160" s="87" t="s">
        <v>1427</v>
      </c>
      <c r="I160" s="87" t="s">
        <v>258</v>
      </c>
      <c r="J160" s="87" t="s">
        <v>1136</v>
      </c>
      <c r="K160" s="104">
        <v>41123</v>
      </c>
      <c r="L160" s="104">
        <v>41090</v>
      </c>
      <c r="M160" s="104">
        <v>41455</v>
      </c>
      <c r="N160" s="116"/>
      <c r="O160" s="206"/>
      <c r="P160" s="319">
        <v>9300</v>
      </c>
      <c r="Q160" s="161" t="s">
        <v>344</v>
      </c>
      <c r="R160" s="161" t="s">
        <v>109</v>
      </c>
      <c r="U160" s="88"/>
      <c r="V160" s="87" t="s">
        <v>592</v>
      </c>
      <c r="W160" s="88" t="s">
        <v>593</v>
      </c>
      <c r="Y160" s="194" t="s">
        <v>624</v>
      </c>
      <c r="Z160" s="87" t="s">
        <v>345</v>
      </c>
      <c r="AA160" s="161" t="s">
        <v>594</v>
      </c>
      <c r="AB160" s="161" t="s">
        <v>595</v>
      </c>
      <c r="AC160" s="149" t="s">
        <v>2402</v>
      </c>
      <c r="AD160" s="149" t="s">
        <v>596</v>
      </c>
      <c r="AE160" s="161" t="s">
        <v>432</v>
      </c>
      <c r="AF160" s="209" t="s">
        <v>597</v>
      </c>
      <c r="AG160" s="161"/>
      <c r="AH160" s="161"/>
      <c r="AI160" s="161"/>
      <c r="AJ160" s="161"/>
      <c r="AK160" s="87" t="s">
        <v>594</v>
      </c>
      <c r="AL160" s="87" t="s">
        <v>595</v>
      </c>
      <c r="AM160" s="87" t="s">
        <v>2402</v>
      </c>
      <c r="AN160" s="226" t="s">
        <v>596</v>
      </c>
      <c r="AO160" s="87" t="s">
        <v>432</v>
      </c>
      <c r="AP160" s="209" t="s">
        <v>597</v>
      </c>
      <c r="AQ160" s="87" t="s">
        <v>1941</v>
      </c>
      <c r="AR160" s="87" t="s">
        <v>333</v>
      </c>
      <c r="AS160" s="87" t="s">
        <v>334</v>
      </c>
      <c r="AT160" s="87" t="s">
        <v>335</v>
      </c>
      <c r="AU160" s="87" t="s">
        <v>460</v>
      </c>
      <c r="AV160" s="87" t="s">
        <v>336</v>
      </c>
      <c r="AW160" s="87" t="s">
        <v>1705</v>
      </c>
      <c r="AX160" s="116">
        <v>0</v>
      </c>
      <c r="AY160" s="116">
        <v>10</v>
      </c>
      <c r="AZ160" s="87" t="s">
        <v>1434</v>
      </c>
      <c r="BA160" s="207">
        <v>2000</v>
      </c>
      <c r="BB160" s="161" t="s">
        <v>343</v>
      </c>
      <c r="BC160" s="116"/>
      <c r="BD160" s="116"/>
      <c r="BE160" s="116"/>
      <c r="BF160" s="116">
        <v>0</v>
      </c>
      <c r="BG160" s="116">
        <v>40</v>
      </c>
      <c r="BH160" s="161"/>
      <c r="BI160" s="87">
        <v>2000</v>
      </c>
      <c r="BJ160" s="161" t="s">
        <v>417</v>
      </c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F160" s="224"/>
      <c r="CG160" s="204">
        <f t="shared" si="6"/>
        <v>-3.033333333333333</v>
      </c>
    </row>
    <row r="161" spans="1:118" s="87" customFormat="1" ht="30" customHeight="1">
      <c r="A161" s="231" t="s">
        <v>870</v>
      </c>
      <c r="C161" s="88" t="s">
        <v>871</v>
      </c>
      <c r="D161" s="88" t="s">
        <v>1451</v>
      </c>
      <c r="G161" s="116" t="s">
        <v>2704</v>
      </c>
      <c r="H161" s="87" t="s">
        <v>1427</v>
      </c>
      <c r="I161" s="87" t="s">
        <v>258</v>
      </c>
      <c r="J161" s="87" t="s">
        <v>1136</v>
      </c>
      <c r="K161" s="111">
        <v>41289</v>
      </c>
      <c r="L161" s="111">
        <v>41214</v>
      </c>
      <c r="M161" s="111">
        <v>41579</v>
      </c>
      <c r="N161" s="104"/>
      <c r="O161" s="206"/>
      <c r="P161" s="319">
        <v>15000</v>
      </c>
      <c r="Q161" s="194" t="s">
        <v>344</v>
      </c>
      <c r="R161" s="194" t="s">
        <v>109</v>
      </c>
      <c r="S161" s="88"/>
      <c r="T161" s="88"/>
      <c r="U161" s="88"/>
      <c r="V161" s="88" t="s">
        <v>872</v>
      </c>
      <c r="W161" s="87" t="s">
        <v>873</v>
      </c>
      <c r="X161" s="88"/>
      <c r="Y161" s="194" t="s">
        <v>624</v>
      </c>
      <c r="Z161" s="88" t="s">
        <v>92</v>
      </c>
      <c r="AA161" s="194" t="s">
        <v>322</v>
      </c>
      <c r="AB161" s="194" t="s">
        <v>874</v>
      </c>
      <c r="AC161" s="149" t="s">
        <v>875</v>
      </c>
      <c r="AD161" s="149" t="s">
        <v>876</v>
      </c>
      <c r="AE161" s="194"/>
      <c r="AF161" s="213" t="s">
        <v>877</v>
      </c>
      <c r="AG161" s="194" t="s">
        <v>878</v>
      </c>
      <c r="AH161" s="194"/>
      <c r="AI161" s="194" t="s">
        <v>879</v>
      </c>
      <c r="AJ161" s="232" t="s">
        <v>880</v>
      </c>
      <c r="AK161" s="88" t="s">
        <v>322</v>
      </c>
      <c r="AL161" s="88" t="s">
        <v>874</v>
      </c>
      <c r="AM161" s="226" t="s">
        <v>875</v>
      </c>
      <c r="AN161" s="226" t="s">
        <v>876</v>
      </c>
      <c r="AO161" s="88"/>
      <c r="AP161" s="213" t="s">
        <v>877</v>
      </c>
      <c r="AQ161" s="88" t="s">
        <v>881</v>
      </c>
      <c r="AR161" s="88" t="s">
        <v>882</v>
      </c>
      <c r="AS161" s="88" t="s">
        <v>879</v>
      </c>
      <c r="AT161" s="87" t="s">
        <v>1501</v>
      </c>
      <c r="AU161" s="88" t="s">
        <v>2373</v>
      </c>
      <c r="AV161" s="213" t="s">
        <v>883</v>
      </c>
      <c r="AW161" s="88" t="s">
        <v>2376</v>
      </c>
      <c r="AX161" s="129">
        <v>0</v>
      </c>
      <c r="AY161" s="129">
        <v>10</v>
      </c>
      <c r="AZ161" s="88" t="s">
        <v>884</v>
      </c>
      <c r="BA161" s="220">
        <v>3500</v>
      </c>
      <c r="BB161" s="194" t="s">
        <v>885</v>
      </c>
      <c r="BC161" s="129"/>
      <c r="BD161" s="129"/>
      <c r="BE161" s="129"/>
      <c r="BF161" s="129">
        <v>0</v>
      </c>
      <c r="BG161" s="129">
        <v>25</v>
      </c>
      <c r="BH161" s="194" t="s">
        <v>886</v>
      </c>
      <c r="BI161" s="88">
        <v>3500</v>
      </c>
      <c r="BJ161" s="194" t="s">
        <v>887</v>
      </c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88"/>
      <c r="CB161" s="88"/>
      <c r="CC161" s="88"/>
      <c r="CD161" s="88"/>
      <c r="CE161" s="88"/>
      <c r="CF161" s="208"/>
      <c r="CG161" s="204">
        <f t="shared" si="6"/>
        <v>-7.166666666666667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</row>
    <row r="162" spans="1:86" s="109" customFormat="1" ht="45.75" customHeight="1">
      <c r="A162" s="231" t="s">
        <v>2204</v>
      </c>
      <c r="B162" s="88" t="s">
        <v>708</v>
      </c>
      <c r="C162" s="88" t="s">
        <v>1877</v>
      </c>
      <c r="D162" s="88" t="s">
        <v>1498</v>
      </c>
      <c r="E162" s="88"/>
      <c r="F162" s="88"/>
      <c r="G162" s="116" t="s">
        <v>2704</v>
      </c>
      <c r="H162" s="87" t="s">
        <v>1427</v>
      </c>
      <c r="I162" s="87" t="s">
        <v>1254</v>
      </c>
      <c r="J162" s="87" t="s">
        <v>1136</v>
      </c>
      <c r="K162" s="113">
        <v>41337</v>
      </c>
      <c r="L162" s="112">
        <v>41365</v>
      </c>
      <c r="M162" s="112">
        <v>41729</v>
      </c>
      <c r="N162" s="104"/>
      <c r="O162" s="206"/>
      <c r="P162" s="319">
        <v>75000</v>
      </c>
      <c r="Q162" s="194" t="s">
        <v>1878</v>
      </c>
      <c r="R162" s="194" t="s">
        <v>109</v>
      </c>
      <c r="S162" s="88"/>
      <c r="T162" s="88"/>
      <c r="U162" s="88"/>
      <c r="V162" s="88" t="s">
        <v>2546</v>
      </c>
      <c r="W162" s="88" t="s">
        <v>2547</v>
      </c>
      <c r="X162" s="88"/>
      <c r="Y162" s="194" t="s">
        <v>624</v>
      </c>
      <c r="Z162" s="88" t="s">
        <v>345</v>
      </c>
      <c r="AA162" s="194" t="s">
        <v>2548</v>
      </c>
      <c r="AB162" s="194" t="s">
        <v>2549</v>
      </c>
      <c r="AC162" s="194"/>
      <c r="AD162" s="194" t="s">
        <v>2550</v>
      </c>
      <c r="AE162" s="194"/>
      <c r="AF162" s="213" t="s">
        <v>2551</v>
      </c>
      <c r="AG162" s="320"/>
      <c r="AH162" s="320"/>
      <c r="AI162" s="320"/>
      <c r="AJ162" s="320"/>
      <c r="AK162" s="88" t="s">
        <v>2211</v>
      </c>
      <c r="AL162" s="88" t="s">
        <v>67</v>
      </c>
      <c r="AM162" s="88"/>
      <c r="AN162" s="88" t="s">
        <v>68</v>
      </c>
      <c r="AO162" s="88"/>
      <c r="AP162" s="213" t="s">
        <v>69</v>
      </c>
      <c r="AQ162" s="88" t="s">
        <v>1879</v>
      </c>
      <c r="AR162" s="88" t="s">
        <v>1880</v>
      </c>
      <c r="AS162" s="88" t="s">
        <v>738</v>
      </c>
      <c r="AT162" s="88" t="s">
        <v>1791</v>
      </c>
      <c r="AU162" s="88" t="s">
        <v>2373</v>
      </c>
      <c r="AV162" s="88" t="s">
        <v>739</v>
      </c>
      <c r="AW162" s="88" t="s">
        <v>2374</v>
      </c>
      <c r="AX162" s="129">
        <v>0</v>
      </c>
      <c r="AY162" s="129">
        <v>10</v>
      </c>
      <c r="AZ162" s="88" t="s">
        <v>740</v>
      </c>
      <c r="BA162" s="319">
        <v>14000</v>
      </c>
      <c r="BB162" s="194" t="s">
        <v>343</v>
      </c>
      <c r="BC162" s="129"/>
      <c r="BD162" s="129"/>
      <c r="BE162" s="129"/>
      <c r="BF162" s="129">
        <v>0</v>
      </c>
      <c r="BG162" s="129">
        <v>20</v>
      </c>
      <c r="BH162" s="194" t="s">
        <v>741</v>
      </c>
      <c r="BI162" s="241">
        <v>14000</v>
      </c>
      <c r="BJ162" s="194" t="s">
        <v>2381</v>
      </c>
      <c r="BK162" s="129"/>
      <c r="BL162" s="129"/>
      <c r="BM162" s="129"/>
      <c r="BN162" s="129">
        <v>0</v>
      </c>
      <c r="BO162" s="129">
        <v>20</v>
      </c>
      <c r="BP162" s="129" t="s">
        <v>741</v>
      </c>
      <c r="BQ162" s="129"/>
      <c r="BR162" s="129" t="s">
        <v>2381</v>
      </c>
      <c r="BS162" s="129"/>
      <c r="BT162" s="129"/>
      <c r="BU162" s="129"/>
      <c r="BV162" s="129"/>
      <c r="BW162" s="129"/>
      <c r="BX162" s="129"/>
      <c r="BY162" s="129"/>
      <c r="BZ162" s="129"/>
      <c r="CA162" s="88"/>
      <c r="CB162" s="88"/>
      <c r="CC162" s="88"/>
      <c r="CD162" s="87"/>
      <c r="CE162" s="87"/>
      <c r="CF162" s="224"/>
      <c r="CG162" s="204">
        <f t="shared" si="6"/>
        <v>-12.166666666666666</v>
      </c>
      <c r="CH162" s="87"/>
    </row>
    <row r="163" spans="1:86" s="109" customFormat="1" ht="49.5" customHeight="1">
      <c r="A163" s="231" t="s">
        <v>2204</v>
      </c>
      <c r="B163" s="88" t="s">
        <v>709</v>
      </c>
      <c r="C163" s="88" t="s">
        <v>742</v>
      </c>
      <c r="D163" s="88" t="s">
        <v>1498</v>
      </c>
      <c r="E163" s="88"/>
      <c r="F163" s="88"/>
      <c r="G163" s="116" t="s">
        <v>2704</v>
      </c>
      <c r="H163" s="87" t="s">
        <v>1427</v>
      </c>
      <c r="I163" s="87" t="s">
        <v>1254</v>
      </c>
      <c r="J163" s="87" t="s">
        <v>1136</v>
      </c>
      <c r="K163" s="113">
        <v>41337</v>
      </c>
      <c r="L163" s="112">
        <v>41365</v>
      </c>
      <c r="M163" s="112">
        <v>41729</v>
      </c>
      <c r="N163" s="104"/>
      <c r="O163" s="206"/>
      <c r="P163" s="319">
        <v>25000</v>
      </c>
      <c r="Q163" s="194" t="s">
        <v>744</v>
      </c>
      <c r="R163" s="194" t="s">
        <v>109</v>
      </c>
      <c r="S163" s="88"/>
      <c r="T163" s="88"/>
      <c r="U163" s="88"/>
      <c r="V163" s="88" t="s">
        <v>2552</v>
      </c>
      <c r="W163" s="88" t="s">
        <v>2547</v>
      </c>
      <c r="X163" s="88"/>
      <c r="Y163" s="194" t="s">
        <v>624</v>
      </c>
      <c r="Z163" s="88" t="s">
        <v>345</v>
      </c>
      <c r="AA163" s="194" t="s">
        <v>2548</v>
      </c>
      <c r="AB163" s="194" t="s">
        <v>2549</v>
      </c>
      <c r="AC163" s="194"/>
      <c r="AD163" s="194" t="s">
        <v>2550</v>
      </c>
      <c r="AE163" s="194"/>
      <c r="AF163" s="213" t="s">
        <v>2551</v>
      </c>
      <c r="AG163" s="320"/>
      <c r="AH163" s="320"/>
      <c r="AI163" s="320"/>
      <c r="AJ163" s="320"/>
      <c r="AK163" s="88" t="s">
        <v>2211</v>
      </c>
      <c r="AL163" s="88" t="s">
        <v>67</v>
      </c>
      <c r="AM163" s="88"/>
      <c r="AN163" s="88" t="s">
        <v>68</v>
      </c>
      <c r="AO163" s="88"/>
      <c r="AP163" s="213" t="s">
        <v>69</v>
      </c>
      <c r="AQ163" s="88" t="s">
        <v>745</v>
      </c>
      <c r="AR163" s="88" t="s">
        <v>746</v>
      </c>
      <c r="AS163" s="88" t="s">
        <v>2241</v>
      </c>
      <c r="AT163" s="88" t="s">
        <v>1791</v>
      </c>
      <c r="AU163" s="88" t="s">
        <v>2373</v>
      </c>
      <c r="AV163" s="88" t="s">
        <v>747</v>
      </c>
      <c r="AW163" s="88" t="s">
        <v>2374</v>
      </c>
      <c r="AX163" s="129">
        <v>0</v>
      </c>
      <c r="AY163" s="129">
        <v>10</v>
      </c>
      <c r="AZ163" s="88" t="s">
        <v>748</v>
      </c>
      <c r="BA163" s="319">
        <v>14000</v>
      </c>
      <c r="BB163" s="194" t="s">
        <v>343</v>
      </c>
      <c r="BC163" s="129"/>
      <c r="BD163" s="129"/>
      <c r="BE163" s="129"/>
      <c r="BF163" s="129">
        <v>0</v>
      </c>
      <c r="BG163" s="129">
        <v>20</v>
      </c>
      <c r="BH163" s="194" t="s">
        <v>2242</v>
      </c>
      <c r="BI163" s="241">
        <v>14000</v>
      </c>
      <c r="BJ163" s="194" t="s">
        <v>1609</v>
      </c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88"/>
      <c r="CB163" s="88"/>
      <c r="CC163" s="88"/>
      <c r="CD163" s="87"/>
      <c r="CE163" s="87"/>
      <c r="CF163" s="224"/>
      <c r="CG163" s="204">
        <f t="shared" si="6"/>
        <v>-12.166666666666666</v>
      </c>
      <c r="CH163" s="87"/>
    </row>
    <row r="164" spans="1:85" s="87" customFormat="1" ht="30" customHeight="1">
      <c r="A164" s="205" t="s">
        <v>2204</v>
      </c>
      <c r="B164" s="87" t="s">
        <v>1658</v>
      </c>
      <c r="C164" s="87" t="s">
        <v>1639</v>
      </c>
      <c r="D164" s="87" t="s">
        <v>1451</v>
      </c>
      <c r="E164" s="87" t="s">
        <v>2811</v>
      </c>
      <c r="G164" s="116" t="s">
        <v>2704</v>
      </c>
      <c r="H164" s="87" t="s">
        <v>1427</v>
      </c>
      <c r="I164" s="87" t="s">
        <v>258</v>
      </c>
      <c r="J164" s="87" t="s">
        <v>1136</v>
      </c>
      <c r="K164" s="112">
        <v>41282</v>
      </c>
      <c r="L164" s="112">
        <v>41197</v>
      </c>
      <c r="M164" s="112">
        <v>41562</v>
      </c>
      <c r="N164" s="116"/>
      <c r="O164" s="206"/>
      <c r="P164" s="319">
        <v>12000</v>
      </c>
      <c r="Q164" s="161" t="s">
        <v>388</v>
      </c>
      <c r="R164" s="161" t="s">
        <v>109</v>
      </c>
      <c r="U164" s="88"/>
      <c r="V164" s="87" t="s">
        <v>600</v>
      </c>
      <c r="W164" s="88">
        <v>80704</v>
      </c>
      <c r="Y164" s="194" t="s">
        <v>624</v>
      </c>
      <c r="Z164" s="87" t="s">
        <v>345</v>
      </c>
      <c r="AA164" s="161" t="s">
        <v>607</v>
      </c>
      <c r="AB164" s="161" t="s">
        <v>608</v>
      </c>
      <c r="AC164" s="149" t="s">
        <v>684</v>
      </c>
      <c r="AD164" s="149"/>
      <c r="AE164" s="161" t="s">
        <v>685</v>
      </c>
      <c r="AF164" s="87" t="s">
        <v>609</v>
      </c>
      <c r="AG164" s="161"/>
      <c r="AH164" s="161"/>
      <c r="AI164" s="161"/>
      <c r="AJ164" s="161"/>
      <c r="AK164" s="87" t="s">
        <v>607</v>
      </c>
      <c r="AL164" s="87" t="s">
        <v>608</v>
      </c>
      <c r="AM164" s="87" t="s">
        <v>689</v>
      </c>
      <c r="AN164" s="87" t="s">
        <v>610</v>
      </c>
      <c r="AO164" s="87" t="s">
        <v>376</v>
      </c>
      <c r="AP164" s="87" t="s">
        <v>609</v>
      </c>
      <c r="AQ164" s="87" t="s">
        <v>1656</v>
      </c>
      <c r="AR164" s="87" t="s">
        <v>1657</v>
      </c>
      <c r="AS164" s="87" t="s">
        <v>1658</v>
      </c>
      <c r="AT164" s="87" t="s">
        <v>335</v>
      </c>
      <c r="AU164" s="87" t="s">
        <v>2373</v>
      </c>
      <c r="AV164" s="87" t="s">
        <v>1659</v>
      </c>
      <c r="AW164" s="87" t="s">
        <v>1705</v>
      </c>
      <c r="AX164" s="116">
        <v>0</v>
      </c>
      <c r="AY164" s="116">
        <v>10</v>
      </c>
      <c r="AZ164" s="87" t="s">
        <v>638</v>
      </c>
      <c r="BA164" s="207">
        <v>20000</v>
      </c>
      <c r="BB164" s="161" t="s">
        <v>343</v>
      </c>
      <c r="BC164" s="116"/>
      <c r="BD164" s="116"/>
      <c r="BE164" s="116"/>
      <c r="BF164" s="116">
        <v>0</v>
      </c>
      <c r="BG164" s="116">
        <v>30</v>
      </c>
      <c r="BH164" s="161" t="s">
        <v>2632</v>
      </c>
      <c r="BI164" s="87">
        <v>5000</v>
      </c>
      <c r="BJ164" s="161" t="s">
        <v>417</v>
      </c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D164" s="88"/>
      <c r="CE164" s="88"/>
      <c r="CF164" s="208"/>
      <c r="CG164" s="204">
        <f t="shared" si="6"/>
        <v>-6.6</v>
      </c>
    </row>
    <row r="165" spans="1:85" s="88" customFormat="1" ht="30" customHeight="1">
      <c r="A165" s="231" t="s">
        <v>2204</v>
      </c>
      <c r="C165" s="88" t="s">
        <v>1909</v>
      </c>
      <c r="D165" s="88" t="s">
        <v>1451</v>
      </c>
      <c r="G165" s="116" t="s">
        <v>2704</v>
      </c>
      <c r="H165" s="87" t="s">
        <v>1427</v>
      </c>
      <c r="I165" s="87" t="s">
        <v>1254</v>
      </c>
      <c r="J165" s="87" t="s">
        <v>1136</v>
      </c>
      <c r="K165" s="111">
        <v>41165</v>
      </c>
      <c r="L165" s="111">
        <v>41171</v>
      </c>
      <c r="M165" s="111">
        <v>41536</v>
      </c>
      <c r="N165" s="104"/>
      <c r="O165" s="206"/>
      <c r="P165" s="319">
        <v>10000</v>
      </c>
      <c r="Q165" s="194" t="s">
        <v>344</v>
      </c>
      <c r="R165" s="194" t="s">
        <v>1910</v>
      </c>
      <c r="W165" s="88" t="s">
        <v>1911</v>
      </c>
      <c r="Y165" s="194" t="s">
        <v>624</v>
      </c>
      <c r="Z165" s="88" t="s">
        <v>345</v>
      </c>
      <c r="AA165" s="194" t="s">
        <v>1912</v>
      </c>
      <c r="AB165" s="194" t="s">
        <v>1913</v>
      </c>
      <c r="AC165" s="149" t="s">
        <v>1914</v>
      </c>
      <c r="AD165" s="149" t="s">
        <v>1915</v>
      </c>
      <c r="AE165" s="194" t="s">
        <v>1916</v>
      </c>
      <c r="AF165" s="213" t="s">
        <v>1116</v>
      </c>
      <c r="AG165" s="194" t="s">
        <v>1917</v>
      </c>
      <c r="AH165" s="194" t="s">
        <v>1918</v>
      </c>
      <c r="AI165" s="194" t="s">
        <v>1919</v>
      </c>
      <c r="AJ165" s="232" t="s">
        <v>1920</v>
      </c>
      <c r="AK165" s="88" t="s">
        <v>1921</v>
      </c>
      <c r="AL165" s="213" t="s">
        <v>1913</v>
      </c>
      <c r="AM165" s="88" t="s">
        <v>1922</v>
      </c>
      <c r="AN165" s="87" t="s">
        <v>1915</v>
      </c>
      <c r="AO165" s="213" t="s">
        <v>1916</v>
      </c>
      <c r="AP165" s="88" t="s">
        <v>1116</v>
      </c>
      <c r="AQ165" s="88" t="s">
        <v>1917</v>
      </c>
      <c r="AR165" s="88" t="s">
        <v>1918</v>
      </c>
      <c r="AS165" s="88" t="s">
        <v>1919</v>
      </c>
      <c r="AT165" s="87" t="s">
        <v>686</v>
      </c>
      <c r="AU165" s="88" t="s">
        <v>2373</v>
      </c>
      <c r="AV165" s="213" t="s">
        <v>1920</v>
      </c>
      <c r="AW165" s="87" t="s">
        <v>1697</v>
      </c>
      <c r="AX165" s="129">
        <v>0</v>
      </c>
      <c r="AY165" s="129">
        <v>10</v>
      </c>
      <c r="AZ165" s="115" t="s">
        <v>2750</v>
      </c>
      <c r="BA165" s="220">
        <v>5000</v>
      </c>
      <c r="BB165" s="194" t="s">
        <v>343</v>
      </c>
      <c r="BC165" s="129"/>
      <c r="BD165" s="129"/>
      <c r="BE165" s="129"/>
      <c r="BF165" s="129"/>
      <c r="BG165" s="129"/>
      <c r="BH165" s="194"/>
      <c r="BJ165" s="194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D165" s="87"/>
      <c r="CE165" s="87"/>
      <c r="CF165" s="224"/>
      <c r="CG165" s="204">
        <f t="shared" si="6"/>
        <v>-5.733333333333333</v>
      </c>
    </row>
    <row r="166" spans="1:118" s="88" customFormat="1" ht="30" customHeight="1">
      <c r="A166" s="229" t="s">
        <v>2204</v>
      </c>
      <c r="B166" s="130" t="s">
        <v>707</v>
      </c>
      <c r="C166" s="130" t="s">
        <v>1638</v>
      </c>
      <c r="D166" s="87" t="s">
        <v>1451</v>
      </c>
      <c r="E166" s="87"/>
      <c r="F166" s="87"/>
      <c r="G166" s="116" t="s">
        <v>2704</v>
      </c>
      <c r="H166" s="87" t="s">
        <v>1427</v>
      </c>
      <c r="I166" s="87" t="s">
        <v>258</v>
      </c>
      <c r="J166" s="87" t="s">
        <v>1136</v>
      </c>
      <c r="K166" s="134">
        <v>41352</v>
      </c>
      <c r="L166" s="134">
        <v>41394</v>
      </c>
      <c r="M166" s="134">
        <v>41394</v>
      </c>
      <c r="N166" s="116"/>
      <c r="O166" s="206"/>
      <c r="P166" s="319">
        <v>24000</v>
      </c>
      <c r="Q166" s="161" t="s">
        <v>388</v>
      </c>
      <c r="R166" s="161" t="s">
        <v>109</v>
      </c>
      <c r="S166" s="87"/>
      <c r="T166" s="87"/>
      <c r="V166" s="87" t="s">
        <v>1489</v>
      </c>
      <c r="X166" s="87"/>
      <c r="Y166" s="194" t="s">
        <v>624</v>
      </c>
      <c r="Z166" s="87" t="s">
        <v>345</v>
      </c>
      <c r="AA166" s="161" t="s">
        <v>1645</v>
      </c>
      <c r="AB166" s="161" t="s">
        <v>1646</v>
      </c>
      <c r="AC166" s="149" t="s">
        <v>384</v>
      </c>
      <c r="AD166" s="149"/>
      <c r="AE166" s="161" t="s">
        <v>385</v>
      </c>
      <c r="AF166" s="87" t="s">
        <v>392</v>
      </c>
      <c r="AG166" s="161" t="s">
        <v>529</v>
      </c>
      <c r="AH166" s="161" t="s">
        <v>530</v>
      </c>
      <c r="AI166" s="161" t="s">
        <v>531</v>
      </c>
      <c r="AJ166" s="161" t="s">
        <v>532</v>
      </c>
      <c r="AK166" s="87" t="s">
        <v>1645</v>
      </c>
      <c r="AL166" s="87" t="s">
        <v>1646</v>
      </c>
      <c r="AM166" s="87" t="s">
        <v>384</v>
      </c>
      <c r="AN166" s="87"/>
      <c r="AO166" s="87" t="s">
        <v>385</v>
      </c>
      <c r="AP166" s="87" t="s">
        <v>392</v>
      </c>
      <c r="AQ166" s="87" t="s">
        <v>380</v>
      </c>
      <c r="AR166" s="87" t="s">
        <v>381</v>
      </c>
      <c r="AS166" s="87" t="s">
        <v>382</v>
      </c>
      <c r="AT166" s="87" t="s">
        <v>335</v>
      </c>
      <c r="AU166" s="87" t="s">
        <v>2373</v>
      </c>
      <c r="AV166" s="87" t="s">
        <v>383</v>
      </c>
      <c r="AW166" s="87" t="s">
        <v>1705</v>
      </c>
      <c r="AX166" s="116">
        <v>0</v>
      </c>
      <c r="AY166" s="116">
        <v>12</v>
      </c>
      <c r="AZ166" s="87" t="s">
        <v>411</v>
      </c>
      <c r="BA166" s="207">
        <v>17000</v>
      </c>
      <c r="BB166" s="161" t="s">
        <v>343</v>
      </c>
      <c r="BC166" s="116"/>
      <c r="BD166" s="116"/>
      <c r="BE166" s="116"/>
      <c r="BF166" s="116"/>
      <c r="BG166" s="116"/>
      <c r="BH166" s="161"/>
      <c r="BI166" s="87"/>
      <c r="BJ166" s="161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87"/>
      <c r="CB166" s="87"/>
      <c r="CC166" s="87"/>
      <c r="CD166" s="87"/>
      <c r="CE166" s="87"/>
      <c r="CF166" s="224"/>
      <c r="CG166" s="204">
        <f t="shared" si="6"/>
        <v>-1</v>
      </c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</row>
    <row r="167" spans="1:118" s="88" customFormat="1" ht="30" customHeight="1">
      <c r="A167" s="236" t="s">
        <v>2159</v>
      </c>
      <c r="B167" s="161"/>
      <c r="C167" s="161" t="s">
        <v>2160</v>
      </c>
      <c r="D167" s="161" t="s">
        <v>1451</v>
      </c>
      <c r="E167" s="161"/>
      <c r="F167" s="161"/>
      <c r="G167" s="116" t="s">
        <v>2704</v>
      </c>
      <c r="H167" s="87" t="s">
        <v>256</v>
      </c>
      <c r="I167" s="87" t="s">
        <v>258</v>
      </c>
      <c r="J167" s="87" t="s">
        <v>1136</v>
      </c>
      <c r="K167" s="104">
        <v>41145</v>
      </c>
      <c r="L167" s="104">
        <v>41145</v>
      </c>
      <c r="M167" s="104">
        <v>41517</v>
      </c>
      <c r="N167" s="161"/>
      <c r="O167" s="206"/>
      <c r="P167" s="319">
        <v>47000</v>
      </c>
      <c r="Q167" s="161" t="s">
        <v>1963</v>
      </c>
      <c r="R167" s="161" t="s">
        <v>425</v>
      </c>
      <c r="S167" s="161" t="s">
        <v>1710</v>
      </c>
      <c r="T167" s="161"/>
      <c r="U167" s="227" t="s">
        <v>2147</v>
      </c>
      <c r="V167" s="87" t="s">
        <v>2161</v>
      </c>
      <c r="W167" s="211" t="s">
        <v>2162</v>
      </c>
      <c r="X167" s="161"/>
      <c r="Y167" s="161" t="s">
        <v>165</v>
      </c>
      <c r="Z167" s="87" t="s">
        <v>165</v>
      </c>
      <c r="AA167" s="161" t="s">
        <v>934</v>
      </c>
      <c r="AB167" s="161" t="s">
        <v>934</v>
      </c>
      <c r="AC167" s="149" t="s">
        <v>2163</v>
      </c>
      <c r="AD167" s="161" t="s">
        <v>2962</v>
      </c>
      <c r="AE167" s="161" t="s">
        <v>2164</v>
      </c>
      <c r="AF167" s="209" t="s">
        <v>934</v>
      </c>
      <c r="AG167" s="161" t="s">
        <v>2165</v>
      </c>
      <c r="AH167" s="161"/>
      <c r="AI167" s="161" t="s">
        <v>2166</v>
      </c>
      <c r="AJ167" s="161" t="s">
        <v>2167</v>
      </c>
      <c r="AK167" s="87" t="s">
        <v>1092</v>
      </c>
      <c r="AL167" s="87" t="s">
        <v>934</v>
      </c>
      <c r="AM167" s="87" t="s">
        <v>934</v>
      </c>
      <c r="AN167" s="87" t="s">
        <v>934</v>
      </c>
      <c r="AO167" s="87" t="s">
        <v>934</v>
      </c>
      <c r="AP167" s="87" t="s">
        <v>934</v>
      </c>
      <c r="AQ167" s="87" t="s">
        <v>2168</v>
      </c>
      <c r="AR167" s="87"/>
      <c r="AS167" s="87" t="s">
        <v>2169</v>
      </c>
      <c r="AT167" s="87" t="s">
        <v>1108</v>
      </c>
      <c r="AU167" s="87" t="s">
        <v>2373</v>
      </c>
      <c r="AV167" s="87" t="s">
        <v>2170</v>
      </c>
      <c r="AW167" s="87" t="s">
        <v>2374</v>
      </c>
      <c r="AX167" s="116">
        <v>0</v>
      </c>
      <c r="AY167" s="116">
        <v>10</v>
      </c>
      <c r="AZ167" s="87" t="s">
        <v>2171</v>
      </c>
      <c r="BA167" s="207">
        <v>12000</v>
      </c>
      <c r="BB167" s="161" t="s">
        <v>343</v>
      </c>
      <c r="BC167" s="116"/>
      <c r="BD167" s="116"/>
      <c r="BE167" s="116"/>
      <c r="BF167" s="116">
        <v>0</v>
      </c>
      <c r="BG167" s="116">
        <v>25</v>
      </c>
      <c r="BH167" s="161" t="s">
        <v>2172</v>
      </c>
      <c r="BI167" s="87">
        <v>9000</v>
      </c>
      <c r="BJ167" s="161" t="s">
        <v>343</v>
      </c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61"/>
      <c r="CB167" s="161"/>
      <c r="CC167" s="161"/>
      <c r="CD167" s="161"/>
      <c r="CE167" s="238"/>
      <c r="CF167" s="239"/>
      <c r="CG167" s="204">
        <f t="shared" si="6"/>
        <v>-5.1</v>
      </c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</row>
    <row r="168" spans="1:118" s="161" customFormat="1" ht="30" customHeight="1">
      <c r="A168" s="205" t="s">
        <v>2558</v>
      </c>
      <c r="B168" s="87"/>
      <c r="C168" s="88" t="s">
        <v>2559</v>
      </c>
      <c r="D168" s="88" t="s">
        <v>1451</v>
      </c>
      <c r="E168" s="87"/>
      <c r="F168" s="87"/>
      <c r="G168" s="116" t="s">
        <v>2704</v>
      </c>
      <c r="H168" s="87" t="s">
        <v>1427</v>
      </c>
      <c r="I168" s="88" t="s">
        <v>258</v>
      </c>
      <c r="J168" s="87" t="s">
        <v>1136</v>
      </c>
      <c r="K168" s="104">
        <v>41043</v>
      </c>
      <c r="L168" s="104">
        <v>41043</v>
      </c>
      <c r="M168" s="104">
        <v>41408</v>
      </c>
      <c r="N168" s="104"/>
      <c r="O168" s="206"/>
      <c r="P168" s="319">
        <v>32000</v>
      </c>
      <c r="Q168" s="194" t="s">
        <v>2560</v>
      </c>
      <c r="R168" s="194" t="s">
        <v>425</v>
      </c>
      <c r="S168" s="88"/>
      <c r="T168" s="88"/>
      <c r="U168" s="225"/>
      <c r="V168" s="227" t="s">
        <v>2561</v>
      </c>
      <c r="W168" s="87" t="s">
        <v>2562</v>
      </c>
      <c r="X168" s="88"/>
      <c r="Y168" s="194" t="s">
        <v>165</v>
      </c>
      <c r="Z168" s="88" t="s">
        <v>165</v>
      </c>
      <c r="AA168" s="194" t="s">
        <v>1105</v>
      </c>
      <c r="AB168" s="194" t="s">
        <v>1047</v>
      </c>
      <c r="AC168" s="149"/>
      <c r="AD168" s="149"/>
      <c r="AE168" s="194"/>
      <c r="AF168" s="209" t="s">
        <v>1324</v>
      </c>
      <c r="AG168" s="194" t="s">
        <v>2563</v>
      </c>
      <c r="AH168" s="194" t="s">
        <v>2564</v>
      </c>
      <c r="AI168" s="194" t="s">
        <v>2565</v>
      </c>
      <c r="AJ168" s="161" t="s">
        <v>2566</v>
      </c>
      <c r="AK168" s="88" t="s">
        <v>1105</v>
      </c>
      <c r="AL168" s="88" t="s">
        <v>1047</v>
      </c>
      <c r="AM168" s="226"/>
      <c r="AN168" s="226"/>
      <c r="AO168" s="88"/>
      <c r="AP168" s="209" t="s">
        <v>1324</v>
      </c>
      <c r="AQ168" s="88" t="s">
        <v>2563</v>
      </c>
      <c r="AR168" s="88" t="s">
        <v>2564</v>
      </c>
      <c r="AS168" s="88" t="s">
        <v>2565</v>
      </c>
      <c r="AT168" s="87" t="s">
        <v>319</v>
      </c>
      <c r="AU168" s="87" t="s">
        <v>2373</v>
      </c>
      <c r="AV168" s="88" t="s">
        <v>2566</v>
      </c>
      <c r="AW168" s="88" t="s">
        <v>2374</v>
      </c>
      <c r="AX168" s="129">
        <v>0</v>
      </c>
      <c r="AY168" s="129">
        <v>10</v>
      </c>
      <c r="AZ168" s="87" t="s">
        <v>2567</v>
      </c>
      <c r="BA168" s="220"/>
      <c r="BB168" s="194" t="s">
        <v>343</v>
      </c>
      <c r="BC168" s="129"/>
      <c r="BD168" s="129"/>
      <c r="BE168" s="129"/>
      <c r="BF168" s="129">
        <v>0</v>
      </c>
      <c r="BG168" s="129">
        <v>25</v>
      </c>
      <c r="BH168" s="161" t="s">
        <v>1397</v>
      </c>
      <c r="BI168" s="88"/>
      <c r="BJ168" s="194" t="s">
        <v>343</v>
      </c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88"/>
      <c r="CB168" s="88"/>
      <c r="CC168" s="88"/>
      <c r="CD168" s="88"/>
      <c r="CE168" s="88"/>
      <c r="CF168" s="208"/>
      <c r="CG168" s="204">
        <f t="shared" si="6"/>
        <v>-1.4666666666666666</v>
      </c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</row>
    <row r="169" spans="1:118" s="105" customFormat="1" ht="30" customHeight="1">
      <c r="A169" s="205" t="s">
        <v>951</v>
      </c>
      <c r="B169" s="87"/>
      <c r="C169" s="88" t="s">
        <v>952</v>
      </c>
      <c r="D169" s="88" t="s">
        <v>2507</v>
      </c>
      <c r="E169" s="88"/>
      <c r="F169" s="88"/>
      <c r="G169" s="116" t="s">
        <v>2704</v>
      </c>
      <c r="H169" s="87" t="s">
        <v>1427</v>
      </c>
      <c r="I169" s="87" t="s">
        <v>258</v>
      </c>
      <c r="J169" s="88" t="s">
        <v>1136</v>
      </c>
      <c r="K169" s="112">
        <v>41177</v>
      </c>
      <c r="L169" s="112">
        <v>41186</v>
      </c>
      <c r="M169" s="112">
        <v>41550</v>
      </c>
      <c r="N169" s="104"/>
      <c r="O169" s="206"/>
      <c r="P169" s="319">
        <v>50000</v>
      </c>
      <c r="Q169" s="194" t="s">
        <v>953</v>
      </c>
      <c r="R169" s="194" t="s">
        <v>425</v>
      </c>
      <c r="S169" s="87"/>
      <c r="T169" s="88" t="s">
        <v>1710</v>
      </c>
      <c r="U169" s="88" t="s">
        <v>1794</v>
      </c>
      <c r="V169" s="88" t="s">
        <v>954</v>
      </c>
      <c r="W169" s="88">
        <v>100955</v>
      </c>
      <c r="X169" s="88"/>
      <c r="Y169" s="161" t="s">
        <v>165</v>
      </c>
      <c r="Z169" s="226" t="s">
        <v>2476</v>
      </c>
      <c r="AA169" s="194" t="s">
        <v>1965</v>
      </c>
      <c r="AB169" s="228" t="s">
        <v>90</v>
      </c>
      <c r="AC169" s="161"/>
      <c r="AD169" s="161" t="s">
        <v>955</v>
      </c>
      <c r="AE169" s="161"/>
      <c r="AF169" s="87" t="s">
        <v>275</v>
      </c>
      <c r="AG169" s="194"/>
      <c r="AH169" s="194"/>
      <c r="AI169" s="149"/>
      <c r="AJ169" s="149"/>
      <c r="AK169" s="88" t="s">
        <v>1965</v>
      </c>
      <c r="AL169" s="209" t="s">
        <v>90</v>
      </c>
      <c r="AM169" s="88"/>
      <c r="AN169" s="88" t="s">
        <v>955</v>
      </c>
      <c r="AO169" s="88"/>
      <c r="AP169" s="87"/>
      <c r="AQ169" s="87" t="s">
        <v>956</v>
      </c>
      <c r="AR169" s="87" t="s">
        <v>957</v>
      </c>
      <c r="AS169" s="88" t="s">
        <v>958</v>
      </c>
      <c r="AT169" s="88"/>
      <c r="AU169" s="87" t="s">
        <v>460</v>
      </c>
      <c r="AV169" s="87" t="s">
        <v>959</v>
      </c>
      <c r="AW169" s="88" t="s">
        <v>3099</v>
      </c>
      <c r="AX169" s="129">
        <v>0</v>
      </c>
      <c r="AY169" s="129">
        <v>40</v>
      </c>
      <c r="AZ169" s="88" t="s">
        <v>960</v>
      </c>
      <c r="BA169" s="319">
        <v>1000</v>
      </c>
      <c r="BB169" s="194" t="s">
        <v>2381</v>
      </c>
      <c r="BC169" s="129" t="s">
        <v>2047</v>
      </c>
      <c r="BD169" s="129"/>
      <c r="BE169" s="129"/>
      <c r="BF169" s="129"/>
      <c r="BG169" s="129"/>
      <c r="BH169" s="194"/>
      <c r="BI169" s="241"/>
      <c r="BJ169" s="194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88"/>
      <c r="CB169" s="88"/>
      <c r="CC169" s="108"/>
      <c r="CD169" s="87"/>
      <c r="CE169" s="87"/>
      <c r="CF169" s="224"/>
      <c r="CG169" s="204">
        <f t="shared" si="6"/>
        <v>-6.2</v>
      </c>
      <c r="CH169" s="87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</row>
    <row r="170" spans="1:118" s="105" customFormat="1" ht="30" customHeight="1">
      <c r="A170" s="231" t="s">
        <v>86</v>
      </c>
      <c r="B170" s="88"/>
      <c r="C170" s="88" t="s">
        <v>87</v>
      </c>
      <c r="D170" s="88" t="s">
        <v>2507</v>
      </c>
      <c r="E170" s="88" t="s">
        <v>2910</v>
      </c>
      <c r="F170" s="88" t="s">
        <v>1679</v>
      </c>
      <c r="G170" s="129" t="s">
        <v>2997</v>
      </c>
      <c r="H170" s="87" t="s">
        <v>1427</v>
      </c>
      <c r="I170" s="87" t="s">
        <v>258</v>
      </c>
      <c r="J170" s="87" t="s">
        <v>1136</v>
      </c>
      <c r="K170" s="112">
        <v>41330</v>
      </c>
      <c r="L170" s="112">
        <v>41341</v>
      </c>
      <c r="M170" s="112">
        <v>41705</v>
      </c>
      <c r="N170" s="344">
        <v>41262</v>
      </c>
      <c r="O170" s="206"/>
      <c r="P170" s="319">
        <v>54000</v>
      </c>
      <c r="Q170" s="194" t="s">
        <v>88</v>
      </c>
      <c r="R170" s="161" t="s">
        <v>425</v>
      </c>
      <c r="S170" s="88" t="s">
        <v>2355</v>
      </c>
      <c r="T170" s="88" t="s">
        <v>1710</v>
      </c>
      <c r="U170" s="88" t="s">
        <v>1794</v>
      </c>
      <c r="V170" s="244" t="s">
        <v>2953</v>
      </c>
      <c r="W170" s="88" t="s">
        <v>89</v>
      </c>
      <c r="X170" s="88"/>
      <c r="Y170" s="194" t="s">
        <v>165</v>
      </c>
      <c r="Z170" s="88" t="s">
        <v>2476</v>
      </c>
      <c r="AA170" s="194" t="s">
        <v>1965</v>
      </c>
      <c r="AB170" s="194" t="s">
        <v>90</v>
      </c>
      <c r="AC170" s="194" t="s">
        <v>65</v>
      </c>
      <c r="AD170" s="149" t="s">
        <v>66</v>
      </c>
      <c r="AE170" s="149"/>
      <c r="AF170" s="339" t="s">
        <v>275</v>
      </c>
      <c r="AG170" s="194"/>
      <c r="AH170" s="194"/>
      <c r="AI170" s="194"/>
      <c r="AJ170" s="194"/>
      <c r="AK170" s="244" t="s">
        <v>2954</v>
      </c>
      <c r="AL170" s="244" t="s">
        <v>2915</v>
      </c>
      <c r="AM170" s="244"/>
      <c r="AN170" s="218" t="s">
        <v>2955</v>
      </c>
      <c r="AO170" s="244"/>
      <c r="AP170" s="213" t="s">
        <v>2917</v>
      </c>
      <c r="AQ170" s="244" t="s">
        <v>91</v>
      </c>
      <c r="AR170" s="244" t="s">
        <v>2956</v>
      </c>
      <c r="AS170" s="244" t="s">
        <v>1340</v>
      </c>
      <c r="AT170" s="244" t="s">
        <v>686</v>
      </c>
      <c r="AU170" s="244" t="s">
        <v>2373</v>
      </c>
      <c r="AV170" s="244" t="s">
        <v>1341</v>
      </c>
      <c r="AW170" s="244" t="s">
        <v>459</v>
      </c>
      <c r="AX170" s="128">
        <v>0</v>
      </c>
      <c r="AY170" s="128">
        <v>40</v>
      </c>
      <c r="AZ170" s="244" t="s">
        <v>1342</v>
      </c>
      <c r="BA170" s="319">
        <v>12000</v>
      </c>
      <c r="BB170" s="91" t="s">
        <v>2381</v>
      </c>
      <c r="BC170" s="128" t="s">
        <v>2047</v>
      </c>
      <c r="BD170" s="128"/>
      <c r="BE170" s="128"/>
      <c r="BF170" s="128"/>
      <c r="BG170" s="128"/>
      <c r="BH170" s="91"/>
      <c r="BI170" s="241"/>
      <c r="BJ170" s="91"/>
      <c r="BK170" s="128"/>
      <c r="BL170" s="128"/>
      <c r="BM170" s="128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88"/>
      <c r="CB170" s="88"/>
      <c r="CC170" s="88"/>
      <c r="CD170" s="87"/>
      <c r="CE170" s="87"/>
      <c r="CF170" s="224"/>
      <c r="CG170" s="204">
        <f t="shared" si="6"/>
        <v>-11.366666666666667</v>
      </c>
      <c r="CH170" s="87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</row>
    <row r="171" spans="1:118" s="105" customFormat="1" ht="30" customHeight="1">
      <c r="A171" s="231" t="s">
        <v>5</v>
      </c>
      <c r="B171" s="88" t="s">
        <v>1383</v>
      </c>
      <c r="C171" s="88" t="s">
        <v>2484</v>
      </c>
      <c r="D171" s="88" t="s">
        <v>1498</v>
      </c>
      <c r="E171" s="88" t="s">
        <v>2909</v>
      </c>
      <c r="F171" s="88" t="s">
        <v>1328</v>
      </c>
      <c r="G171" s="116" t="s">
        <v>2704</v>
      </c>
      <c r="H171" s="87" t="s">
        <v>1427</v>
      </c>
      <c r="I171" s="87" t="s">
        <v>258</v>
      </c>
      <c r="J171" s="87" t="s">
        <v>1136</v>
      </c>
      <c r="K171" s="112">
        <v>41332</v>
      </c>
      <c r="L171" s="113">
        <v>41335</v>
      </c>
      <c r="M171" s="113">
        <v>41699</v>
      </c>
      <c r="N171" s="344">
        <v>41262</v>
      </c>
      <c r="O171" s="329"/>
      <c r="P171" s="319">
        <v>26000</v>
      </c>
      <c r="Q171" s="194" t="s">
        <v>2354</v>
      </c>
      <c r="R171" s="194" t="s">
        <v>425</v>
      </c>
      <c r="S171" s="88" t="s">
        <v>2355</v>
      </c>
      <c r="T171" s="88" t="s">
        <v>1710</v>
      </c>
      <c r="U171" s="88" t="s">
        <v>1794</v>
      </c>
      <c r="V171" s="88" t="s">
        <v>8</v>
      </c>
      <c r="W171" s="88" t="s">
        <v>9</v>
      </c>
      <c r="X171" s="88"/>
      <c r="Y171" s="194" t="s">
        <v>165</v>
      </c>
      <c r="Z171" s="88" t="s">
        <v>2510</v>
      </c>
      <c r="AA171" s="194" t="s">
        <v>799</v>
      </c>
      <c r="AB171" s="194" t="s">
        <v>2911</v>
      </c>
      <c r="AC171" s="194" t="s">
        <v>2912</v>
      </c>
      <c r="AD171" s="194" t="s">
        <v>2912</v>
      </c>
      <c r="AE171" s="194"/>
      <c r="AF171" s="213" t="s">
        <v>2913</v>
      </c>
      <c r="AG171" s="194"/>
      <c r="AH171" s="194" t="s">
        <v>2486</v>
      </c>
      <c r="AI171" s="194" t="s">
        <v>1762</v>
      </c>
      <c r="AJ171" s="194" t="s">
        <v>2487</v>
      </c>
      <c r="AK171" s="244" t="s">
        <v>2914</v>
      </c>
      <c r="AL171" s="244" t="s">
        <v>2915</v>
      </c>
      <c r="AM171" s="244" t="s">
        <v>2916</v>
      </c>
      <c r="AN171" s="218"/>
      <c r="AO171" s="244"/>
      <c r="AP171" s="213" t="s">
        <v>2917</v>
      </c>
      <c r="AQ171" s="88" t="s">
        <v>2485</v>
      </c>
      <c r="AR171" s="88" t="s">
        <v>2486</v>
      </c>
      <c r="AS171" s="88" t="s">
        <v>2489</v>
      </c>
      <c r="AT171" s="88" t="s">
        <v>2210</v>
      </c>
      <c r="AU171" s="88" t="s">
        <v>2373</v>
      </c>
      <c r="AV171" s="88" t="s">
        <v>2487</v>
      </c>
      <c r="AW171" s="88"/>
      <c r="AX171" s="129">
        <v>0</v>
      </c>
      <c r="AY171" s="129">
        <v>40</v>
      </c>
      <c r="AZ171" s="88" t="s">
        <v>2490</v>
      </c>
      <c r="BA171" s="319">
        <v>12000</v>
      </c>
      <c r="BB171" s="194" t="s">
        <v>2381</v>
      </c>
      <c r="BC171" s="129" t="s">
        <v>2047</v>
      </c>
      <c r="BD171" s="129"/>
      <c r="BE171" s="129"/>
      <c r="BF171" s="129"/>
      <c r="BG171" s="129"/>
      <c r="BH171" s="194"/>
      <c r="BI171" s="241"/>
      <c r="BJ171" s="194"/>
      <c r="BK171" s="129"/>
      <c r="BL171" s="129"/>
      <c r="BM171" s="129"/>
      <c r="BN171" s="129"/>
      <c r="BO171" s="129"/>
      <c r="BP171" s="129"/>
      <c r="BQ171" s="345"/>
      <c r="BR171" s="336"/>
      <c r="BS171" s="336"/>
      <c r="BT171" s="336"/>
      <c r="BU171" s="336"/>
      <c r="BV171" s="336"/>
      <c r="BW171" s="129"/>
      <c r="BX171" s="129"/>
      <c r="BY171" s="346"/>
      <c r="BZ171" s="129"/>
      <c r="CA171" s="88"/>
      <c r="CB171" s="88"/>
      <c r="CC171" s="88"/>
      <c r="CD171" s="87"/>
      <c r="CE171" s="87"/>
      <c r="CF171" s="224"/>
      <c r="CG171" s="204">
        <f t="shared" si="6"/>
        <v>-11.166666666666666</v>
      </c>
      <c r="CH171" s="88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</row>
    <row r="172" spans="1:86" s="109" customFormat="1" ht="24.75" customHeight="1">
      <c r="A172" s="258" t="s">
        <v>6</v>
      </c>
      <c r="B172" s="258" t="s">
        <v>702</v>
      </c>
      <c r="C172" s="258" t="s">
        <v>768</v>
      </c>
      <c r="D172" s="88" t="s">
        <v>1498</v>
      </c>
      <c r="E172" s="88" t="s">
        <v>1635</v>
      </c>
      <c r="F172" s="88"/>
      <c r="G172" s="116" t="s">
        <v>2704</v>
      </c>
      <c r="H172" s="87" t="s">
        <v>1427</v>
      </c>
      <c r="I172" s="87" t="s">
        <v>258</v>
      </c>
      <c r="J172" s="87" t="s">
        <v>1136</v>
      </c>
      <c r="K172" s="103">
        <v>41099</v>
      </c>
      <c r="L172" s="104">
        <v>41066</v>
      </c>
      <c r="M172" s="104">
        <v>41430</v>
      </c>
      <c r="N172" s="104"/>
      <c r="O172" s="206"/>
      <c r="P172" s="269">
        <v>16000</v>
      </c>
      <c r="Q172" s="194" t="s">
        <v>344</v>
      </c>
      <c r="R172" s="194" t="s">
        <v>109</v>
      </c>
      <c r="S172" s="88"/>
      <c r="T172" s="88"/>
      <c r="U172" s="88"/>
      <c r="V172" s="88" t="s">
        <v>863</v>
      </c>
      <c r="W172" s="88" t="s">
        <v>769</v>
      </c>
      <c r="X172" s="88"/>
      <c r="Y172" s="194" t="s">
        <v>624</v>
      </c>
      <c r="Z172" s="88" t="s">
        <v>345</v>
      </c>
      <c r="AA172" s="194" t="s">
        <v>770</v>
      </c>
      <c r="AB172" s="334" t="s">
        <v>3057</v>
      </c>
      <c r="AC172" s="334" t="s">
        <v>771</v>
      </c>
      <c r="AD172" s="334"/>
      <c r="AE172" s="355"/>
      <c r="AF172" s="357" t="s">
        <v>3058</v>
      </c>
      <c r="AG172" s="320"/>
      <c r="AH172" s="320"/>
      <c r="AI172" s="320"/>
      <c r="AJ172" s="320"/>
      <c r="AK172" s="334" t="s">
        <v>1969</v>
      </c>
      <c r="AL172" s="334" t="s">
        <v>3059</v>
      </c>
      <c r="AM172" s="334"/>
      <c r="AN172" s="355"/>
      <c r="AO172" s="334"/>
      <c r="AP172" s="357" t="s">
        <v>3060</v>
      </c>
      <c r="AQ172" s="88" t="s">
        <v>775</v>
      </c>
      <c r="AR172" s="88" t="s">
        <v>776</v>
      </c>
      <c r="AS172" s="88" t="s">
        <v>777</v>
      </c>
      <c r="AT172" s="88" t="s">
        <v>2452</v>
      </c>
      <c r="AU172" s="88" t="s">
        <v>2373</v>
      </c>
      <c r="AV172" s="88" t="s">
        <v>778</v>
      </c>
      <c r="AW172" s="88" t="s">
        <v>1705</v>
      </c>
      <c r="AX172" s="129">
        <v>0</v>
      </c>
      <c r="AY172" s="129">
        <v>25</v>
      </c>
      <c r="AZ172" s="88" t="s">
        <v>779</v>
      </c>
      <c r="BA172" s="319">
        <v>7500</v>
      </c>
      <c r="BB172" s="194" t="s">
        <v>343</v>
      </c>
      <c r="BC172" s="129" t="s">
        <v>2047</v>
      </c>
      <c r="BD172" s="129"/>
      <c r="BE172" s="129"/>
      <c r="BF172" s="129">
        <v>0</v>
      </c>
      <c r="BG172" s="129">
        <v>10</v>
      </c>
      <c r="BH172" s="194" t="s">
        <v>780</v>
      </c>
      <c r="BI172" s="351">
        <v>750</v>
      </c>
      <c r="BJ172" s="194" t="s">
        <v>343</v>
      </c>
      <c r="BK172" s="129"/>
      <c r="BL172" s="129"/>
      <c r="BM172" s="129"/>
      <c r="BN172" s="259">
        <v>25</v>
      </c>
      <c r="BO172" s="259">
        <v>65</v>
      </c>
      <c r="BP172" s="334" t="s">
        <v>3061</v>
      </c>
      <c r="BQ172" s="334">
        <v>500</v>
      </c>
      <c r="BR172" s="334" t="s">
        <v>417</v>
      </c>
      <c r="BS172" s="129"/>
      <c r="BT172" s="129" t="s">
        <v>2047</v>
      </c>
      <c r="BU172" s="129"/>
      <c r="BV172" s="129" t="s">
        <v>2106</v>
      </c>
      <c r="BW172" s="129"/>
      <c r="BX172" s="129"/>
      <c r="BY172" s="129"/>
      <c r="BZ172" s="129"/>
      <c r="CA172" s="88"/>
      <c r="CB172" s="88"/>
      <c r="CC172" s="88"/>
      <c r="CD172" s="88"/>
      <c r="CE172" s="88"/>
      <c r="CF172" s="108"/>
      <c r="CG172" s="204">
        <f t="shared" si="6"/>
        <v>-2.2</v>
      </c>
      <c r="CH172" s="87"/>
    </row>
    <row r="173" spans="1:118" s="70" customFormat="1" ht="30" customHeight="1">
      <c r="A173" s="258" t="s">
        <v>1300</v>
      </c>
      <c r="B173" s="258"/>
      <c r="C173" s="258" t="s">
        <v>1301</v>
      </c>
      <c r="D173" s="88" t="s">
        <v>2507</v>
      </c>
      <c r="E173" s="88"/>
      <c r="F173" s="88"/>
      <c r="G173" s="116" t="s">
        <v>2704</v>
      </c>
      <c r="H173" s="87" t="s">
        <v>1427</v>
      </c>
      <c r="I173" s="88" t="s">
        <v>258</v>
      </c>
      <c r="J173" s="88" t="s">
        <v>1136</v>
      </c>
      <c r="K173" s="134">
        <v>41368</v>
      </c>
      <c r="L173" s="134">
        <v>41380</v>
      </c>
      <c r="M173" s="134">
        <v>41744</v>
      </c>
      <c r="N173" s="129"/>
      <c r="O173" s="206"/>
      <c r="P173" s="319">
        <v>8980</v>
      </c>
      <c r="Q173" s="194" t="s">
        <v>321</v>
      </c>
      <c r="R173" s="194" t="s">
        <v>109</v>
      </c>
      <c r="S173" s="88"/>
      <c r="T173" s="88"/>
      <c r="U173" s="88"/>
      <c r="V173" s="88" t="s">
        <v>1302</v>
      </c>
      <c r="W173" s="88" t="s">
        <v>1303</v>
      </c>
      <c r="X173" s="88"/>
      <c r="Y173" s="194" t="s">
        <v>624</v>
      </c>
      <c r="Z173" s="88" t="s">
        <v>1907</v>
      </c>
      <c r="AA173" s="194" t="s">
        <v>419</v>
      </c>
      <c r="AB173" s="194" t="s">
        <v>734</v>
      </c>
      <c r="AC173" s="194" t="s">
        <v>1304</v>
      </c>
      <c r="AD173" s="149" t="s">
        <v>1305</v>
      </c>
      <c r="AE173" s="194" t="s">
        <v>1306</v>
      </c>
      <c r="AF173" s="213" t="s">
        <v>1307</v>
      </c>
      <c r="AG173" s="194"/>
      <c r="AH173" s="194"/>
      <c r="AI173" s="194"/>
      <c r="AJ173" s="194"/>
      <c r="AK173" s="244" t="s">
        <v>607</v>
      </c>
      <c r="AL173" s="244" t="s">
        <v>2488</v>
      </c>
      <c r="AM173" s="218" t="s">
        <v>2957</v>
      </c>
      <c r="AN173" s="218"/>
      <c r="AO173" s="244"/>
      <c r="AP173" s="213" t="s">
        <v>2958</v>
      </c>
      <c r="AQ173" s="88" t="s">
        <v>1308</v>
      </c>
      <c r="AR173" s="88" t="s">
        <v>1309</v>
      </c>
      <c r="AS173" s="88" t="s">
        <v>1310</v>
      </c>
      <c r="AT173" s="88" t="s">
        <v>1630</v>
      </c>
      <c r="AU173" s="88" t="s">
        <v>2373</v>
      </c>
      <c r="AV173" s="88" t="s">
        <v>1311</v>
      </c>
      <c r="AW173" s="88" t="s">
        <v>1630</v>
      </c>
      <c r="AX173" s="129">
        <v>0</v>
      </c>
      <c r="AY173" s="129">
        <v>15</v>
      </c>
      <c r="AZ173" s="88" t="s">
        <v>1312</v>
      </c>
      <c r="BA173" s="319">
        <v>4050</v>
      </c>
      <c r="BB173" s="194" t="s">
        <v>2381</v>
      </c>
      <c r="BC173" s="129" t="s">
        <v>2047</v>
      </c>
      <c r="BD173" s="129"/>
      <c r="BE173" s="128"/>
      <c r="BF173" s="129"/>
      <c r="BG173" s="129"/>
      <c r="BH173" s="194"/>
      <c r="BI173" s="241"/>
      <c r="BJ173" s="194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88"/>
      <c r="CB173" s="88"/>
      <c r="CC173" s="88"/>
      <c r="CD173" s="88"/>
      <c r="CE173" s="88"/>
      <c r="CF173" s="108"/>
      <c r="CG173" s="204">
        <f t="shared" si="6"/>
        <v>-12.666666666666666</v>
      </c>
      <c r="CH173" s="87"/>
      <c r="CI173" s="109"/>
      <c r="CJ173" s="110"/>
      <c r="CK173" s="110"/>
      <c r="CL173" s="110"/>
      <c r="CM173" s="110"/>
      <c r="CN173" s="110"/>
      <c r="CO173" s="110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</row>
    <row r="174" spans="1:85" s="88" customFormat="1" ht="30" customHeight="1">
      <c r="A174" s="252" t="s">
        <v>79</v>
      </c>
      <c r="B174" s="252"/>
      <c r="C174" s="252" t="s">
        <v>2194</v>
      </c>
      <c r="D174" s="114" t="s">
        <v>1451</v>
      </c>
      <c r="E174" s="114"/>
      <c r="F174" s="114"/>
      <c r="G174" s="116" t="s">
        <v>2704</v>
      </c>
      <c r="H174" s="87" t="s">
        <v>1427</v>
      </c>
      <c r="I174" s="87" t="s">
        <v>258</v>
      </c>
      <c r="J174" s="88" t="s">
        <v>1136</v>
      </c>
      <c r="K174" s="134">
        <v>41351</v>
      </c>
      <c r="L174" s="134">
        <v>41355</v>
      </c>
      <c r="M174" s="134">
        <v>41720</v>
      </c>
      <c r="N174" s="129"/>
      <c r="O174" s="206"/>
      <c r="P174" s="269">
        <v>26000</v>
      </c>
      <c r="Q174" s="90" t="s">
        <v>344</v>
      </c>
      <c r="R174" s="90" t="s">
        <v>109</v>
      </c>
      <c r="S174" s="253"/>
      <c r="T174" s="253"/>
      <c r="U174" s="253"/>
      <c r="V174" s="114" t="s">
        <v>80</v>
      </c>
      <c r="W174" s="137" t="s">
        <v>3096</v>
      </c>
      <c r="X174" s="253"/>
      <c r="Y174" s="90" t="s">
        <v>165</v>
      </c>
      <c r="Z174" s="114" t="s">
        <v>2192</v>
      </c>
      <c r="AA174" s="90" t="s">
        <v>132</v>
      </c>
      <c r="AB174" s="90" t="s">
        <v>133</v>
      </c>
      <c r="AC174" s="216" t="s">
        <v>228</v>
      </c>
      <c r="AD174" s="216" t="s">
        <v>229</v>
      </c>
      <c r="AE174" s="90" t="s">
        <v>230</v>
      </c>
      <c r="AF174" s="114" t="s">
        <v>2410</v>
      </c>
      <c r="AG174" s="90" t="s">
        <v>231</v>
      </c>
      <c r="AH174" s="90" t="s">
        <v>404</v>
      </c>
      <c r="AI174" s="90" t="s">
        <v>403</v>
      </c>
      <c r="AJ174" s="90" t="s">
        <v>1951</v>
      </c>
      <c r="AK174" s="114" t="s">
        <v>132</v>
      </c>
      <c r="AL174" s="114" t="s">
        <v>133</v>
      </c>
      <c r="AM174" s="218" t="s">
        <v>228</v>
      </c>
      <c r="AN174" s="218" t="s">
        <v>229</v>
      </c>
      <c r="AO174" s="114" t="s">
        <v>230</v>
      </c>
      <c r="AP174" s="114" t="s">
        <v>2410</v>
      </c>
      <c r="AQ174" s="114" t="s">
        <v>401</v>
      </c>
      <c r="AR174" s="114" t="s">
        <v>402</v>
      </c>
      <c r="AS174" s="114" t="s">
        <v>404</v>
      </c>
      <c r="AT174" s="114" t="s">
        <v>403</v>
      </c>
      <c r="AU174" s="114" t="s">
        <v>2373</v>
      </c>
      <c r="AV174" s="114" t="s">
        <v>1951</v>
      </c>
      <c r="AW174" s="114" t="s">
        <v>2374</v>
      </c>
      <c r="AX174" s="219">
        <v>0</v>
      </c>
      <c r="AY174" s="219">
        <v>10</v>
      </c>
      <c r="AZ174" s="114" t="s">
        <v>1665</v>
      </c>
      <c r="BA174" s="254">
        <v>4800</v>
      </c>
      <c r="BB174" s="90" t="s">
        <v>343</v>
      </c>
      <c r="BC174" s="255"/>
      <c r="BD174" s="255"/>
      <c r="BE174" s="255"/>
      <c r="BF174" s="219">
        <v>0</v>
      </c>
      <c r="BG174" s="219">
        <v>25</v>
      </c>
      <c r="BH174" s="90" t="s">
        <v>1283</v>
      </c>
      <c r="BI174" s="252">
        <v>9000</v>
      </c>
      <c r="BJ174" s="256"/>
      <c r="BK174" s="255"/>
      <c r="BL174" s="255"/>
      <c r="BM174" s="255"/>
      <c r="BN174" s="219">
        <v>0</v>
      </c>
      <c r="BO174" s="219">
        <v>40</v>
      </c>
      <c r="BP174" s="219" t="s">
        <v>127</v>
      </c>
      <c r="BQ174" s="219">
        <v>0</v>
      </c>
      <c r="BR174" s="255"/>
      <c r="BS174" s="255"/>
      <c r="BT174" s="255"/>
      <c r="BU174" s="255"/>
      <c r="BV174" s="255"/>
      <c r="BW174" s="255"/>
      <c r="BX174" s="255"/>
      <c r="BY174" s="255"/>
      <c r="BZ174" s="255"/>
      <c r="CA174" s="253"/>
      <c r="CB174" s="253"/>
      <c r="CC174" s="253"/>
      <c r="CD174" s="87"/>
      <c r="CE174" s="87"/>
      <c r="CF174" s="87"/>
      <c r="CG174" s="204">
        <f t="shared" si="6"/>
        <v>-11.866666666666667</v>
      </c>
    </row>
    <row r="175" spans="1:118" s="70" customFormat="1" ht="30" customHeight="1">
      <c r="A175" s="258" t="s">
        <v>1619</v>
      </c>
      <c r="B175" s="258" t="s">
        <v>703</v>
      </c>
      <c r="C175" s="258" t="s">
        <v>1620</v>
      </c>
      <c r="D175" s="88" t="s">
        <v>1498</v>
      </c>
      <c r="E175" s="88" t="s">
        <v>2698</v>
      </c>
      <c r="F175" s="88"/>
      <c r="G175" s="116" t="s">
        <v>2704</v>
      </c>
      <c r="H175" s="87" t="s">
        <v>1427</v>
      </c>
      <c r="I175" s="88" t="s">
        <v>258</v>
      </c>
      <c r="J175" s="87" t="s">
        <v>1136</v>
      </c>
      <c r="K175" s="103">
        <v>41138</v>
      </c>
      <c r="L175" s="104">
        <v>41105</v>
      </c>
      <c r="M175" s="104">
        <v>41469</v>
      </c>
      <c r="N175" s="104"/>
      <c r="O175" s="206"/>
      <c r="P175" s="269">
        <v>23500</v>
      </c>
      <c r="Q175" s="194" t="s">
        <v>1621</v>
      </c>
      <c r="R175" s="194" t="s">
        <v>1975</v>
      </c>
      <c r="S175" s="88"/>
      <c r="T175" s="88"/>
      <c r="U175" s="88"/>
      <c r="V175" s="88" t="s">
        <v>862</v>
      </c>
      <c r="W175" s="88" t="s">
        <v>1622</v>
      </c>
      <c r="X175" s="88"/>
      <c r="Y175" s="194" t="s">
        <v>624</v>
      </c>
      <c r="Z175" s="88" t="s">
        <v>345</v>
      </c>
      <c r="AA175" s="194" t="s">
        <v>292</v>
      </c>
      <c r="AB175" s="194" t="s">
        <v>1626</v>
      </c>
      <c r="AC175" s="194" t="s">
        <v>1623</v>
      </c>
      <c r="AD175" s="194" t="s">
        <v>1624</v>
      </c>
      <c r="AE175" s="194" t="s">
        <v>1625</v>
      </c>
      <c r="AF175" s="88" t="s">
        <v>1802</v>
      </c>
      <c r="AG175" s="320"/>
      <c r="AH175" s="320"/>
      <c r="AI175" s="320"/>
      <c r="AJ175" s="320"/>
      <c r="AK175" s="88" t="s">
        <v>292</v>
      </c>
      <c r="AL175" s="88" t="s">
        <v>1626</v>
      </c>
      <c r="AM175" s="88" t="s">
        <v>1623</v>
      </c>
      <c r="AN175" s="88" t="s">
        <v>1624</v>
      </c>
      <c r="AO175" s="88" t="s">
        <v>1625</v>
      </c>
      <c r="AP175" s="213" t="s">
        <v>1801</v>
      </c>
      <c r="AQ175" s="88" t="s">
        <v>1627</v>
      </c>
      <c r="AR175" s="88" t="s">
        <v>1628</v>
      </c>
      <c r="AS175" s="88" t="s">
        <v>1629</v>
      </c>
      <c r="AT175" s="88" t="s">
        <v>1630</v>
      </c>
      <c r="AU175" s="88" t="s">
        <v>460</v>
      </c>
      <c r="AV175" s="88" t="s">
        <v>1631</v>
      </c>
      <c r="AW175" s="88" t="s">
        <v>2376</v>
      </c>
      <c r="AX175" s="129">
        <v>0</v>
      </c>
      <c r="AY175" s="129">
        <v>15</v>
      </c>
      <c r="AZ175" s="88" t="s">
        <v>462</v>
      </c>
      <c r="BA175" s="269">
        <v>6800</v>
      </c>
      <c r="BB175" s="194" t="s">
        <v>343</v>
      </c>
      <c r="BC175" s="129"/>
      <c r="BD175" s="129"/>
      <c r="BE175" s="129"/>
      <c r="BF175" s="129">
        <v>0</v>
      </c>
      <c r="BG175" s="129">
        <v>30</v>
      </c>
      <c r="BH175" s="194" t="s">
        <v>1632</v>
      </c>
      <c r="BI175" s="351">
        <v>100</v>
      </c>
      <c r="BJ175" s="194" t="s">
        <v>343</v>
      </c>
      <c r="BK175" s="129"/>
      <c r="BL175" s="129"/>
      <c r="BM175" s="129"/>
      <c r="BN175" s="129">
        <v>0</v>
      </c>
      <c r="BO175" s="129">
        <v>8</v>
      </c>
      <c r="BP175" s="129" t="s">
        <v>1888</v>
      </c>
      <c r="BQ175" s="259">
        <v>0</v>
      </c>
      <c r="BR175" s="129"/>
      <c r="BS175" s="129"/>
      <c r="BT175" s="129"/>
      <c r="BU175" s="129"/>
      <c r="BV175" s="129"/>
      <c r="BW175" s="129" t="s">
        <v>419</v>
      </c>
      <c r="BX175" s="129" t="s">
        <v>734</v>
      </c>
      <c r="BY175" s="129"/>
      <c r="BZ175" s="129"/>
      <c r="CA175" s="88"/>
      <c r="CB175" s="88" t="s">
        <v>735</v>
      </c>
      <c r="CC175" s="88"/>
      <c r="CD175" s="88"/>
      <c r="CE175" s="88"/>
      <c r="CF175" s="88"/>
      <c r="CG175" s="204">
        <f t="shared" si="6"/>
        <v>-3.5</v>
      </c>
      <c r="CH175" s="87"/>
      <c r="CI175" s="109"/>
      <c r="CJ175" s="110"/>
      <c r="CK175" s="110"/>
      <c r="CL175" s="110"/>
      <c r="CM175" s="110"/>
      <c r="CN175" s="110"/>
      <c r="CO175" s="110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</row>
    <row r="176" spans="1:118" s="70" customFormat="1" ht="30" customHeight="1">
      <c r="A176" s="258" t="s">
        <v>1619</v>
      </c>
      <c r="B176" s="258" t="s">
        <v>704</v>
      </c>
      <c r="C176" s="258" t="s">
        <v>474</v>
      </c>
      <c r="D176" s="88" t="s">
        <v>1498</v>
      </c>
      <c r="E176" s="88"/>
      <c r="F176" s="88"/>
      <c r="G176" s="116" t="s">
        <v>2704</v>
      </c>
      <c r="H176" s="87" t="s">
        <v>1427</v>
      </c>
      <c r="I176" s="87" t="s">
        <v>258</v>
      </c>
      <c r="J176" s="87" t="s">
        <v>1136</v>
      </c>
      <c r="K176" s="133">
        <v>41345</v>
      </c>
      <c r="L176" s="134">
        <v>41378</v>
      </c>
      <c r="M176" s="134">
        <v>41742</v>
      </c>
      <c r="N176" s="104"/>
      <c r="O176" s="206"/>
      <c r="P176" s="319">
        <v>20000</v>
      </c>
      <c r="Q176" s="194" t="s">
        <v>1621</v>
      </c>
      <c r="R176" s="194" t="s">
        <v>1975</v>
      </c>
      <c r="S176" s="88"/>
      <c r="T176" s="88"/>
      <c r="U176" s="88"/>
      <c r="V176" s="88"/>
      <c r="W176" s="88"/>
      <c r="X176" s="88"/>
      <c r="Y176" s="194" t="s">
        <v>624</v>
      </c>
      <c r="Z176" s="88" t="s">
        <v>345</v>
      </c>
      <c r="AA176" s="161" t="s">
        <v>1605</v>
      </c>
      <c r="AB176" s="161" t="s">
        <v>475</v>
      </c>
      <c r="AC176" s="161" t="s">
        <v>476</v>
      </c>
      <c r="AD176" s="194" t="s">
        <v>477</v>
      </c>
      <c r="AE176" s="194" t="s">
        <v>10</v>
      </c>
      <c r="AF176" s="213" t="s">
        <v>478</v>
      </c>
      <c r="AG176" s="320"/>
      <c r="AH176" s="320"/>
      <c r="AI176" s="320"/>
      <c r="AJ176" s="320"/>
      <c r="AK176" s="88" t="s">
        <v>607</v>
      </c>
      <c r="AL176" s="88" t="s">
        <v>1348</v>
      </c>
      <c r="AM176" s="88"/>
      <c r="AN176" s="88" t="s">
        <v>1349</v>
      </c>
      <c r="AO176" s="88" t="s">
        <v>1625</v>
      </c>
      <c r="AP176" s="213" t="s">
        <v>1393</v>
      </c>
      <c r="AQ176" s="88" t="s">
        <v>479</v>
      </c>
      <c r="AR176" s="88" t="s">
        <v>480</v>
      </c>
      <c r="AS176" s="88" t="s">
        <v>481</v>
      </c>
      <c r="AT176" s="88" t="s">
        <v>1630</v>
      </c>
      <c r="AU176" s="88" t="s">
        <v>460</v>
      </c>
      <c r="AV176" s="88" t="s">
        <v>482</v>
      </c>
      <c r="AW176" s="88" t="s">
        <v>2376</v>
      </c>
      <c r="AX176" s="129">
        <v>0</v>
      </c>
      <c r="AY176" s="129">
        <v>15</v>
      </c>
      <c r="AZ176" s="88" t="s">
        <v>484</v>
      </c>
      <c r="BA176" s="319">
        <v>6000</v>
      </c>
      <c r="BB176" s="194" t="s">
        <v>343</v>
      </c>
      <c r="BC176" s="129" t="s">
        <v>2106</v>
      </c>
      <c r="BD176" s="129"/>
      <c r="BE176" s="129"/>
      <c r="BF176" s="129">
        <v>0</v>
      </c>
      <c r="BG176" s="129">
        <v>30</v>
      </c>
      <c r="BH176" s="194" t="s">
        <v>483</v>
      </c>
      <c r="BI176" s="241">
        <v>350</v>
      </c>
      <c r="BJ176" s="194" t="s">
        <v>343</v>
      </c>
      <c r="BK176" s="129" t="s">
        <v>2106</v>
      </c>
      <c r="BL176" s="129"/>
      <c r="BM176" s="129"/>
      <c r="BN176" s="129">
        <v>0</v>
      </c>
      <c r="BO176" s="129">
        <v>8</v>
      </c>
      <c r="BP176" s="129" t="s">
        <v>485</v>
      </c>
      <c r="BQ176" s="129">
        <v>21</v>
      </c>
      <c r="BR176" s="129"/>
      <c r="BS176" s="129"/>
      <c r="BT176" s="129"/>
      <c r="BU176" s="129"/>
      <c r="BV176" s="129"/>
      <c r="BW176" s="129" t="s">
        <v>419</v>
      </c>
      <c r="BX176" s="129" t="s">
        <v>734</v>
      </c>
      <c r="BY176" s="129"/>
      <c r="BZ176" s="129"/>
      <c r="CA176" s="88"/>
      <c r="CB176" s="88" t="s">
        <v>735</v>
      </c>
      <c r="CC176" s="88"/>
      <c r="CD176" s="88"/>
      <c r="CE176" s="88"/>
      <c r="CF176" s="88"/>
      <c r="CG176" s="204">
        <f t="shared" si="6"/>
        <v>-12.6</v>
      </c>
      <c r="CH176" s="87"/>
      <c r="CI176" s="109"/>
      <c r="CJ176" s="110"/>
      <c r="CK176" s="110"/>
      <c r="CL176" s="110"/>
      <c r="CM176" s="110"/>
      <c r="CN176" s="110"/>
      <c r="CO176" s="110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</row>
    <row r="177" spans="1:85" s="87" customFormat="1" ht="24.75" customHeight="1">
      <c r="A177" s="88" t="s">
        <v>923</v>
      </c>
      <c r="B177" s="88" t="s">
        <v>818</v>
      </c>
      <c r="C177" s="88" t="s">
        <v>2796</v>
      </c>
      <c r="D177" s="88" t="s">
        <v>1451</v>
      </c>
      <c r="E177" s="88"/>
      <c r="F177" s="88"/>
      <c r="G177" s="150" t="s">
        <v>2999</v>
      </c>
      <c r="H177" s="87" t="s">
        <v>1427</v>
      </c>
      <c r="I177" s="87" t="s">
        <v>258</v>
      </c>
      <c r="J177" s="87" t="s">
        <v>1136</v>
      </c>
      <c r="K177" s="112">
        <v>41215</v>
      </c>
      <c r="L177" s="112">
        <v>41251</v>
      </c>
      <c r="M177" s="112">
        <v>41616</v>
      </c>
      <c r="N177" s="104"/>
      <c r="O177" s="206"/>
      <c r="P177" s="319">
        <v>80000</v>
      </c>
      <c r="Q177" s="161" t="s">
        <v>1111</v>
      </c>
      <c r="R177" s="194" t="s">
        <v>425</v>
      </c>
      <c r="S177" s="88"/>
      <c r="T177" s="88" t="s">
        <v>166</v>
      </c>
      <c r="U177" s="88"/>
      <c r="V177" s="114" t="s">
        <v>2855</v>
      </c>
      <c r="W177" s="88" t="s">
        <v>167</v>
      </c>
      <c r="X177" s="88"/>
      <c r="Y177" s="194" t="s">
        <v>165</v>
      </c>
      <c r="Z177" s="88" t="s">
        <v>814</v>
      </c>
      <c r="AA177" s="194" t="s">
        <v>1096</v>
      </c>
      <c r="AB177" s="194" t="s">
        <v>619</v>
      </c>
      <c r="AC177" s="149" t="s">
        <v>168</v>
      </c>
      <c r="AD177" s="149" t="s">
        <v>815</v>
      </c>
      <c r="AE177" s="161" t="s">
        <v>169</v>
      </c>
      <c r="AF177" s="88" t="s">
        <v>1112</v>
      </c>
      <c r="AG177" s="161" t="s">
        <v>816</v>
      </c>
      <c r="AH177" s="161" t="s">
        <v>817</v>
      </c>
      <c r="AI177" s="161" t="s">
        <v>818</v>
      </c>
      <c r="AJ177" s="161" t="s">
        <v>819</v>
      </c>
      <c r="AK177" s="88" t="s">
        <v>683</v>
      </c>
      <c r="AL177" s="88" t="s">
        <v>133</v>
      </c>
      <c r="AM177" s="88" t="s">
        <v>1680</v>
      </c>
      <c r="AN177" s="88"/>
      <c r="AO177" s="88"/>
      <c r="AP177" s="88" t="s">
        <v>2415</v>
      </c>
      <c r="AQ177" s="88" t="s">
        <v>816</v>
      </c>
      <c r="AR177" s="88" t="s">
        <v>817</v>
      </c>
      <c r="AS177" s="88" t="s">
        <v>818</v>
      </c>
      <c r="AT177" s="88" t="s">
        <v>2423</v>
      </c>
      <c r="AU177" s="88" t="s">
        <v>2373</v>
      </c>
      <c r="AV177" s="88" t="s">
        <v>819</v>
      </c>
      <c r="AW177" s="88" t="s">
        <v>680</v>
      </c>
      <c r="AX177" s="116">
        <v>0</v>
      </c>
      <c r="AY177" s="116">
        <v>10</v>
      </c>
      <c r="AZ177" s="87" t="s">
        <v>170</v>
      </c>
      <c r="BA177" s="207">
        <v>22500</v>
      </c>
      <c r="BB177" s="161" t="s">
        <v>171</v>
      </c>
      <c r="BC177" s="116" t="s">
        <v>2106</v>
      </c>
      <c r="BD177" s="116"/>
      <c r="BE177" s="116"/>
      <c r="BF177" s="116">
        <v>10</v>
      </c>
      <c r="BG177" s="116">
        <v>40</v>
      </c>
      <c r="BH177" s="161" t="s">
        <v>2631</v>
      </c>
      <c r="BI177" s="87">
        <v>6500</v>
      </c>
      <c r="BJ177" s="161" t="s">
        <v>343</v>
      </c>
      <c r="BK177" s="116" t="s">
        <v>172</v>
      </c>
      <c r="BL177" s="116"/>
      <c r="BM177" s="116" t="s">
        <v>789</v>
      </c>
      <c r="BN177" s="116"/>
      <c r="BO177" s="116"/>
      <c r="BP177" s="116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88"/>
      <c r="CB177" s="257"/>
      <c r="CC177" s="88"/>
      <c r="CD177" s="253"/>
      <c r="CE177" s="253"/>
      <c r="CF177" s="253"/>
      <c r="CG177" s="204">
        <f t="shared" si="6"/>
        <v>-8.4</v>
      </c>
    </row>
    <row r="178" spans="1:118" s="109" customFormat="1" ht="24.75" customHeight="1">
      <c r="A178" s="88" t="s">
        <v>2111</v>
      </c>
      <c r="B178" s="88"/>
      <c r="C178" s="88" t="s">
        <v>2112</v>
      </c>
      <c r="D178" s="88" t="s">
        <v>1498</v>
      </c>
      <c r="E178" s="244" t="s">
        <v>3039</v>
      </c>
      <c r="F178" s="88"/>
      <c r="G178" s="116" t="s">
        <v>2704</v>
      </c>
      <c r="H178" s="87" t="s">
        <v>1427</v>
      </c>
      <c r="I178" s="348" t="s">
        <v>3100</v>
      </c>
      <c r="J178" s="87" t="s">
        <v>1136</v>
      </c>
      <c r="K178" s="103">
        <v>40988</v>
      </c>
      <c r="L178" s="104">
        <v>40986</v>
      </c>
      <c r="M178" s="104">
        <v>41350</v>
      </c>
      <c r="N178" s="129"/>
      <c r="O178" s="206"/>
      <c r="P178" s="319">
        <v>25000</v>
      </c>
      <c r="Q178" s="194" t="s">
        <v>2113</v>
      </c>
      <c r="R178" s="194" t="s">
        <v>109</v>
      </c>
      <c r="S178" s="88"/>
      <c r="T178" s="88"/>
      <c r="U178" s="88"/>
      <c r="V178" s="88" t="s">
        <v>1346</v>
      </c>
      <c r="W178" s="88" t="s">
        <v>1345</v>
      </c>
      <c r="X178" s="88"/>
      <c r="Y178" s="194" t="s">
        <v>624</v>
      </c>
      <c r="Z178" s="88" t="s">
        <v>345</v>
      </c>
      <c r="AA178" s="194" t="s">
        <v>2114</v>
      </c>
      <c r="AB178" s="194" t="s">
        <v>2115</v>
      </c>
      <c r="AC178" s="194" t="s">
        <v>2116</v>
      </c>
      <c r="AD178" s="194"/>
      <c r="AE178" s="194" t="s">
        <v>2116</v>
      </c>
      <c r="AF178" s="213" t="s">
        <v>966</v>
      </c>
      <c r="AG178" s="194" t="s">
        <v>563</v>
      </c>
      <c r="AH178" s="194" t="s">
        <v>686</v>
      </c>
      <c r="AI178" s="194"/>
      <c r="AJ178" s="194" t="s">
        <v>967</v>
      </c>
      <c r="AK178" s="88" t="s">
        <v>2114</v>
      </c>
      <c r="AL178" s="88" t="s">
        <v>2115</v>
      </c>
      <c r="AM178" s="88" t="s">
        <v>2116</v>
      </c>
      <c r="AN178" s="226"/>
      <c r="AO178" s="88" t="s">
        <v>2116</v>
      </c>
      <c r="AP178" s="213" t="s">
        <v>966</v>
      </c>
      <c r="AQ178" s="88" t="s">
        <v>968</v>
      </c>
      <c r="AR178" s="88" t="s">
        <v>969</v>
      </c>
      <c r="AS178" s="88" t="s">
        <v>970</v>
      </c>
      <c r="AT178" s="88" t="s">
        <v>686</v>
      </c>
      <c r="AU178" s="88" t="s">
        <v>2373</v>
      </c>
      <c r="AV178" s="88" t="s">
        <v>967</v>
      </c>
      <c r="AW178" s="88" t="s">
        <v>1697</v>
      </c>
      <c r="AX178" s="129">
        <v>0</v>
      </c>
      <c r="AY178" s="129">
        <v>30</v>
      </c>
      <c r="AZ178" s="88" t="s">
        <v>971</v>
      </c>
      <c r="BA178" s="319">
        <v>8500</v>
      </c>
      <c r="BB178" s="194" t="s">
        <v>2381</v>
      </c>
      <c r="BC178" s="129" t="s">
        <v>2047</v>
      </c>
      <c r="BD178" s="129"/>
      <c r="BE178" s="129"/>
      <c r="BF178" s="129"/>
      <c r="BG178" s="129"/>
      <c r="BH178" s="194"/>
      <c r="BI178" s="241"/>
      <c r="BJ178" s="194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88"/>
      <c r="CB178" s="88"/>
      <c r="CC178" s="88"/>
      <c r="CD178" s="88"/>
      <c r="CE178" s="88"/>
      <c r="CF178" s="88"/>
      <c r="CG178" s="204">
        <f t="shared" si="6"/>
        <v>0.4666666666666667</v>
      </c>
      <c r="CH178" s="88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</row>
    <row r="179" spans="1:85" s="87" customFormat="1" ht="24.75" customHeight="1">
      <c r="A179" s="88" t="s">
        <v>888</v>
      </c>
      <c r="C179" s="88" t="s">
        <v>889</v>
      </c>
      <c r="D179" s="88" t="s">
        <v>1451</v>
      </c>
      <c r="G179" s="116" t="s">
        <v>2704</v>
      </c>
      <c r="H179" s="88" t="s">
        <v>1427</v>
      </c>
      <c r="I179" s="87" t="s">
        <v>258</v>
      </c>
      <c r="J179" s="87" t="s">
        <v>1136</v>
      </c>
      <c r="K179" s="112">
        <v>41312</v>
      </c>
      <c r="L179" s="112">
        <v>41215</v>
      </c>
      <c r="M179" s="112">
        <v>41580</v>
      </c>
      <c r="N179" s="104"/>
      <c r="O179" s="206"/>
      <c r="P179" s="319">
        <v>6000</v>
      </c>
      <c r="Q179" s="194" t="s">
        <v>890</v>
      </c>
      <c r="R179" s="161" t="s">
        <v>109</v>
      </c>
      <c r="S179" s="88"/>
      <c r="T179" s="88"/>
      <c r="U179" s="88"/>
      <c r="V179" s="226" t="s">
        <v>891</v>
      </c>
      <c r="W179" s="87" t="s">
        <v>892</v>
      </c>
      <c r="X179" s="88"/>
      <c r="Y179" s="194" t="s">
        <v>624</v>
      </c>
      <c r="Z179" s="88" t="s">
        <v>345</v>
      </c>
      <c r="AA179" s="194" t="s">
        <v>770</v>
      </c>
      <c r="AB179" s="194" t="s">
        <v>893</v>
      </c>
      <c r="AC179" s="149" t="s">
        <v>894</v>
      </c>
      <c r="AD179" s="149" t="s">
        <v>895</v>
      </c>
      <c r="AE179" s="194"/>
      <c r="AF179" s="213" t="s">
        <v>896</v>
      </c>
      <c r="AG179" s="194" t="s">
        <v>897</v>
      </c>
      <c r="AH179" s="194" t="s">
        <v>898</v>
      </c>
      <c r="AI179" s="194" t="s">
        <v>899</v>
      </c>
      <c r="AJ179" s="232" t="s">
        <v>900</v>
      </c>
      <c r="AK179" s="213" t="s">
        <v>901</v>
      </c>
      <c r="AL179" s="88" t="s">
        <v>902</v>
      </c>
      <c r="AM179" s="88" t="s">
        <v>894</v>
      </c>
      <c r="AN179" s="88"/>
      <c r="AO179" s="213"/>
      <c r="AP179" s="213" t="s">
        <v>896</v>
      </c>
      <c r="AQ179" s="88" t="s">
        <v>903</v>
      </c>
      <c r="AR179" s="88"/>
      <c r="AS179" s="88" t="s">
        <v>899</v>
      </c>
      <c r="AT179" s="88" t="s">
        <v>2199</v>
      </c>
      <c r="AU179" s="88" t="s">
        <v>2373</v>
      </c>
      <c r="AV179" s="88" t="s">
        <v>904</v>
      </c>
      <c r="AW179" s="88" t="s">
        <v>2376</v>
      </c>
      <c r="AX179" s="129">
        <v>0</v>
      </c>
      <c r="AY179" s="129">
        <v>20</v>
      </c>
      <c r="AZ179" s="88" t="s">
        <v>905</v>
      </c>
      <c r="BA179" s="220">
        <v>6000</v>
      </c>
      <c r="BB179" s="194" t="s">
        <v>906</v>
      </c>
      <c r="BC179" s="129"/>
      <c r="BD179" s="129"/>
      <c r="BE179" s="129"/>
      <c r="BF179" s="129">
        <v>0</v>
      </c>
      <c r="BG179" s="129">
        <v>25</v>
      </c>
      <c r="BH179" s="194" t="s">
        <v>907</v>
      </c>
      <c r="BI179" s="88">
        <v>2500</v>
      </c>
      <c r="BJ179" s="194" t="s">
        <v>908</v>
      </c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88"/>
      <c r="CB179" s="88"/>
      <c r="CC179" s="88"/>
      <c r="CD179" s="88"/>
      <c r="CE179" s="88"/>
      <c r="CF179" s="88"/>
      <c r="CG179" s="368">
        <f t="shared" si="6"/>
        <v>-7.2</v>
      </c>
    </row>
    <row r="180" spans="1:85" s="87" customFormat="1" ht="24.75" customHeight="1">
      <c r="A180" s="87" t="s">
        <v>135</v>
      </c>
      <c r="C180" s="87" t="s">
        <v>134</v>
      </c>
      <c r="D180" s="87" t="s">
        <v>1451</v>
      </c>
      <c r="E180" s="87" t="s">
        <v>2918</v>
      </c>
      <c r="G180" s="116" t="s">
        <v>2704</v>
      </c>
      <c r="H180" s="87" t="s">
        <v>1427</v>
      </c>
      <c r="I180" s="87" t="s">
        <v>258</v>
      </c>
      <c r="J180" s="87" t="s">
        <v>1136</v>
      </c>
      <c r="K180" s="113">
        <v>41309</v>
      </c>
      <c r="L180" s="112">
        <v>41246</v>
      </c>
      <c r="M180" s="112">
        <v>41611</v>
      </c>
      <c r="N180" s="116"/>
      <c r="O180" s="206"/>
      <c r="P180" s="319">
        <v>50000</v>
      </c>
      <c r="Q180" s="161" t="s">
        <v>413</v>
      </c>
      <c r="R180" s="161" t="s">
        <v>425</v>
      </c>
      <c r="U180" s="88"/>
      <c r="V180" s="211" t="s">
        <v>2586</v>
      </c>
      <c r="W180" s="88" t="s">
        <v>175</v>
      </c>
      <c r="Y180" s="161" t="s">
        <v>165</v>
      </c>
      <c r="Z180" s="87" t="s">
        <v>2192</v>
      </c>
      <c r="AA180" s="161" t="s">
        <v>205</v>
      </c>
      <c r="AB180" s="161" t="s">
        <v>1991</v>
      </c>
      <c r="AC180" s="149" t="s">
        <v>2218</v>
      </c>
      <c r="AD180" s="149"/>
      <c r="AE180" s="161" t="s">
        <v>206</v>
      </c>
      <c r="AF180" s="213" t="s">
        <v>1117</v>
      </c>
      <c r="AG180" s="161"/>
      <c r="AH180" s="161"/>
      <c r="AI180" s="161"/>
      <c r="AJ180" s="161"/>
      <c r="AK180" s="87" t="s">
        <v>1092</v>
      </c>
      <c r="AL180" s="87" t="s">
        <v>1991</v>
      </c>
      <c r="AM180" s="87" t="s">
        <v>2218</v>
      </c>
      <c r="AO180" s="87" t="s">
        <v>206</v>
      </c>
      <c r="AP180" s="87" t="s">
        <v>2222</v>
      </c>
      <c r="AQ180" s="87" t="s">
        <v>1992</v>
      </c>
      <c r="AR180" s="87" t="s">
        <v>2216</v>
      </c>
      <c r="AS180" s="87" t="s">
        <v>2217</v>
      </c>
      <c r="AT180" s="87" t="s">
        <v>2468</v>
      </c>
      <c r="AU180" s="87" t="s">
        <v>2373</v>
      </c>
      <c r="AV180" s="87" t="s">
        <v>2469</v>
      </c>
      <c r="AW180" s="87" t="s">
        <v>1705</v>
      </c>
      <c r="AX180" s="116">
        <v>0</v>
      </c>
      <c r="AY180" s="116">
        <v>10</v>
      </c>
      <c r="AZ180" s="87" t="s">
        <v>1647</v>
      </c>
      <c r="BA180" s="207">
        <v>10000</v>
      </c>
      <c r="BB180" s="161" t="s">
        <v>343</v>
      </c>
      <c r="BC180" s="116"/>
      <c r="BD180" s="116"/>
      <c r="BE180" s="116"/>
      <c r="BF180" s="116">
        <v>0</v>
      </c>
      <c r="BG180" s="116">
        <v>25</v>
      </c>
      <c r="BH180" s="161" t="s">
        <v>1648</v>
      </c>
      <c r="BI180" s="87">
        <v>10000</v>
      </c>
      <c r="BJ180" s="161" t="s">
        <v>343</v>
      </c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G180" s="368">
        <f t="shared" si="6"/>
        <v>-8.233333333333333</v>
      </c>
    </row>
    <row r="181" spans="1:85" s="87" customFormat="1" ht="24.75" customHeight="1">
      <c r="A181" s="87" t="s">
        <v>2198</v>
      </c>
      <c r="C181" s="87" t="s">
        <v>2453</v>
      </c>
      <c r="D181" s="87" t="s">
        <v>1451</v>
      </c>
      <c r="G181" s="116" t="s">
        <v>2704</v>
      </c>
      <c r="H181" s="87" t="s">
        <v>1427</v>
      </c>
      <c r="I181" s="87" t="s">
        <v>1217</v>
      </c>
      <c r="J181" s="88" t="s">
        <v>938</v>
      </c>
      <c r="K181" s="104">
        <v>41033</v>
      </c>
      <c r="L181" s="104">
        <v>39972</v>
      </c>
      <c r="M181" s="104">
        <v>41433</v>
      </c>
      <c r="N181" s="116"/>
      <c r="O181" s="206"/>
      <c r="P181" s="319">
        <v>10000</v>
      </c>
      <c r="Q181" s="161" t="s">
        <v>344</v>
      </c>
      <c r="R181" s="161" t="s">
        <v>109</v>
      </c>
      <c r="U181" s="88"/>
      <c r="V181" s="87">
        <v>5551998</v>
      </c>
      <c r="W181" s="211" t="s">
        <v>19</v>
      </c>
      <c r="Y181" s="194" t="s">
        <v>624</v>
      </c>
      <c r="Z181" s="87" t="s">
        <v>345</v>
      </c>
      <c r="AA181" s="161" t="s">
        <v>1096</v>
      </c>
      <c r="AB181" s="161" t="s">
        <v>2121</v>
      </c>
      <c r="AC181" s="149" t="s">
        <v>405</v>
      </c>
      <c r="AD181" s="149" t="s">
        <v>406</v>
      </c>
      <c r="AE181" s="161"/>
      <c r="AF181" s="87" t="s">
        <v>407</v>
      </c>
      <c r="AG181" s="161" t="s">
        <v>1179</v>
      </c>
      <c r="AH181" s="161" t="s">
        <v>1180</v>
      </c>
      <c r="AI181" s="161" t="s">
        <v>1786</v>
      </c>
      <c r="AJ181" s="161" t="s">
        <v>1787</v>
      </c>
      <c r="AK181" s="87" t="s">
        <v>1096</v>
      </c>
      <c r="AL181" s="87" t="s">
        <v>2121</v>
      </c>
      <c r="AM181" s="87" t="s">
        <v>405</v>
      </c>
      <c r="AN181" s="87" t="s">
        <v>406</v>
      </c>
      <c r="AP181" s="87" t="s">
        <v>407</v>
      </c>
      <c r="AQ181" s="87" t="s">
        <v>1698</v>
      </c>
      <c r="AR181" s="87" t="s">
        <v>1490</v>
      </c>
      <c r="AS181" s="87" t="s">
        <v>1470</v>
      </c>
      <c r="AT181" s="87" t="s">
        <v>1470</v>
      </c>
      <c r="AU181" s="87" t="s">
        <v>676</v>
      </c>
      <c r="AV181" s="87" t="s">
        <v>1471</v>
      </c>
      <c r="AW181" s="87" t="s">
        <v>676</v>
      </c>
      <c r="AX181" s="116">
        <v>0</v>
      </c>
      <c r="AY181" s="116">
        <v>20</v>
      </c>
      <c r="AZ181" s="87" t="s">
        <v>368</v>
      </c>
      <c r="BA181" s="207">
        <v>5000</v>
      </c>
      <c r="BB181" s="161" t="s">
        <v>343</v>
      </c>
      <c r="BC181" s="116"/>
      <c r="BD181" s="116"/>
      <c r="BE181" s="116"/>
      <c r="BF181" s="116"/>
      <c r="BG181" s="116"/>
      <c r="BH181" s="161"/>
      <c r="BJ181" s="161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D181" s="88"/>
      <c r="CE181" s="88"/>
      <c r="CF181" s="88"/>
      <c r="CG181" s="368">
        <f t="shared" si="6"/>
        <v>-2.3</v>
      </c>
    </row>
    <row r="182" spans="1:86" s="109" customFormat="1" ht="24.75" customHeight="1">
      <c r="A182" s="88" t="s">
        <v>463</v>
      </c>
      <c r="B182" s="88"/>
      <c r="C182" s="88" t="s">
        <v>464</v>
      </c>
      <c r="D182" s="88" t="s">
        <v>1498</v>
      </c>
      <c r="E182" s="88"/>
      <c r="F182" s="88"/>
      <c r="G182" s="116" t="s">
        <v>2704</v>
      </c>
      <c r="H182" s="87" t="s">
        <v>1427</v>
      </c>
      <c r="I182" s="87" t="s">
        <v>258</v>
      </c>
      <c r="J182" s="87" t="s">
        <v>1136</v>
      </c>
      <c r="K182" s="103">
        <v>41114</v>
      </c>
      <c r="L182" s="104">
        <v>41115</v>
      </c>
      <c r="M182" s="104">
        <v>41479</v>
      </c>
      <c r="N182" s="104"/>
      <c r="O182" s="206"/>
      <c r="P182" s="319">
        <v>50000</v>
      </c>
      <c r="Q182" s="194" t="s">
        <v>344</v>
      </c>
      <c r="R182" s="194" t="s">
        <v>109</v>
      </c>
      <c r="S182" s="88"/>
      <c r="T182" s="88"/>
      <c r="U182" s="88"/>
      <c r="V182" s="88" t="s">
        <v>465</v>
      </c>
      <c r="W182" s="88" t="s">
        <v>466</v>
      </c>
      <c r="X182" s="88"/>
      <c r="Y182" s="194" t="s">
        <v>624</v>
      </c>
      <c r="Z182" s="88" t="s">
        <v>345</v>
      </c>
      <c r="AA182" s="194" t="s">
        <v>1900</v>
      </c>
      <c r="AB182" s="194" t="s">
        <v>1901</v>
      </c>
      <c r="AC182" s="194" t="s">
        <v>467</v>
      </c>
      <c r="AD182" s="194"/>
      <c r="AE182" s="194" t="s">
        <v>468</v>
      </c>
      <c r="AF182" s="88" t="s">
        <v>1902</v>
      </c>
      <c r="AG182" s="194"/>
      <c r="AH182" s="194"/>
      <c r="AI182" s="194"/>
      <c r="AJ182" s="194"/>
      <c r="AK182" s="88" t="s">
        <v>1900</v>
      </c>
      <c r="AL182" s="88" t="s">
        <v>1901</v>
      </c>
      <c r="AM182" s="88" t="s">
        <v>467</v>
      </c>
      <c r="AN182" s="226"/>
      <c r="AO182" s="88" t="s">
        <v>468</v>
      </c>
      <c r="AP182" s="88" t="s">
        <v>1902</v>
      </c>
      <c r="AQ182" s="88" t="s">
        <v>469</v>
      </c>
      <c r="AR182" s="88" t="s">
        <v>470</v>
      </c>
      <c r="AS182" s="88" t="s">
        <v>471</v>
      </c>
      <c r="AT182" s="87" t="s">
        <v>1750</v>
      </c>
      <c r="AU182" s="88" t="s">
        <v>460</v>
      </c>
      <c r="AV182" s="88" t="s">
        <v>472</v>
      </c>
      <c r="AW182" s="88" t="s">
        <v>1697</v>
      </c>
      <c r="AX182" s="129">
        <v>0</v>
      </c>
      <c r="AY182" s="129">
        <v>10</v>
      </c>
      <c r="AZ182" s="88" t="s">
        <v>473</v>
      </c>
      <c r="BA182" s="319">
        <v>25000</v>
      </c>
      <c r="BB182" s="194" t="s">
        <v>343</v>
      </c>
      <c r="BC182" s="129"/>
      <c r="BD182" s="129"/>
      <c r="BE182" s="129"/>
      <c r="BF182" s="129">
        <v>10</v>
      </c>
      <c r="BG182" s="129">
        <v>25</v>
      </c>
      <c r="BH182" s="194" t="s">
        <v>2699</v>
      </c>
      <c r="BI182" s="241"/>
      <c r="BJ182" s="194" t="s">
        <v>2381</v>
      </c>
      <c r="BK182" s="129" t="s">
        <v>2047</v>
      </c>
      <c r="BL182" s="129"/>
      <c r="BM182" s="129"/>
      <c r="BN182" s="129">
        <v>25</v>
      </c>
      <c r="BO182" s="129">
        <v>40</v>
      </c>
      <c r="BP182" s="129" t="s">
        <v>2700</v>
      </c>
      <c r="BQ182" s="129" t="s">
        <v>934</v>
      </c>
      <c r="BR182" s="129" t="s">
        <v>417</v>
      </c>
      <c r="BS182" s="129"/>
      <c r="BT182" s="129"/>
      <c r="BU182" s="129"/>
      <c r="BV182" s="129"/>
      <c r="BW182" s="129"/>
      <c r="BX182" s="129"/>
      <c r="BY182" s="129"/>
      <c r="BZ182" s="129"/>
      <c r="CA182" s="88"/>
      <c r="CB182" s="88" t="s">
        <v>2545</v>
      </c>
      <c r="CC182" s="88"/>
      <c r="CD182" s="88"/>
      <c r="CE182" s="88"/>
      <c r="CF182" s="108"/>
      <c r="CG182" s="368">
        <f t="shared" si="6"/>
        <v>-3.8333333333333335</v>
      </c>
      <c r="CH182" s="87"/>
    </row>
    <row r="183" spans="1:118" s="109" customFormat="1" ht="24.75" customHeight="1">
      <c r="A183" s="347" t="s">
        <v>2094</v>
      </c>
      <c r="B183" s="347"/>
      <c r="C183" s="347" t="s">
        <v>2095</v>
      </c>
      <c r="D183" s="88" t="s">
        <v>1498</v>
      </c>
      <c r="E183" s="334" t="s">
        <v>3062</v>
      </c>
      <c r="F183" s="88"/>
      <c r="G183" s="116" t="s">
        <v>2999</v>
      </c>
      <c r="H183" s="348" t="s">
        <v>256</v>
      </c>
      <c r="I183" s="162" t="s">
        <v>3063</v>
      </c>
      <c r="J183" s="348" t="s">
        <v>1136</v>
      </c>
      <c r="K183" s="349">
        <v>41068</v>
      </c>
      <c r="L183" s="350">
        <v>41040</v>
      </c>
      <c r="M183" s="350">
        <v>41404</v>
      </c>
      <c r="N183" s="356">
        <v>41355</v>
      </c>
      <c r="O183" s="206"/>
      <c r="P183" s="319">
        <v>12000</v>
      </c>
      <c r="Q183" s="194" t="s">
        <v>344</v>
      </c>
      <c r="R183" s="194" t="s">
        <v>109</v>
      </c>
      <c r="S183" s="88"/>
      <c r="T183" s="88"/>
      <c r="U183" s="88"/>
      <c r="V183" s="88"/>
      <c r="W183" s="88" t="s">
        <v>2553</v>
      </c>
      <c r="X183" s="88"/>
      <c r="Y183" s="194" t="s">
        <v>624</v>
      </c>
      <c r="Z183" s="88" t="s">
        <v>345</v>
      </c>
      <c r="AA183" s="194" t="s">
        <v>934</v>
      </c>
      <c r="AB183" s="194" t="s">
        <v>934</v>
      </c>
      <c r="AC183" s="194" t="s">
        <v>2096</v>
      </c>
      <c r="AD183" s="194" t="s">
        <v>2098</v>
      </c>
      <c r="AE183" s="194" t="s">
        <v>2097</v>
      </c>
      <c r="AF183" s="213" t="s">
        <v>2099</v>
      </c>
      <c r="AG183" s="194" t="s">
        <v>2100</v>
      </c>
      <c r="AH183" s="194" t="s">
        <v>2101</v>
      </c>
      <c r="AI183" s="194" t="s">
        <v>562</v>
      </c>
      <c r="AJ183" s="194" t="s">
        <v>2102</v>
      </c>
      <c r="AK183" s="244" t="s">
        <v>2959</v>
      </c>
      <c r="AL183" s="244" t="s">
        <v>2960</v>
      </c>
      <c r="AM183" s="244"/>
      <c r="AN183" s="218" t="s">
        <v>2961</v>
      </c>
      <c r="AO183" s="244"/>
      <c r="AP183" s="213"/>
      <c r="AQ183" s="88" t="s">
        <v>2100</v>
      </c>
      <c r="AR183" s="88" t="s">
        <v>2101</v>
      </c>
      <c r="AS183" s="88" t="s">
        <v>2103</v>
      </c>
      <c r="AT183" s="88" t="s">
        <v>2104</v>
      </c>
      <c r="AU183" s="88" t="s">
        <v>2373</v>
      </c>
      <c r="AV183" s="88" t="s">
        <v>2102</v>
      </c>
      <c r="AW183" s="88" t="s">
        <v>2375</v>
      </c>
      <c r="AX183" s="128">
        <v>0</v>
      </c>
      <c r="AY183" s="128">
        <v>40</v>
      </c>
      <c r="AZ183" s="244" t="s">
        <v>2107</v>
      </c>
      <c r="BA183" s="319">
        <v>6000</v>
      </c>
      <c r="BB183" s="91" t="s">
        <v>2381</v>
      </c>
      <c r="BC183" s="128" t="s">
        <v>2047</v>
      </c>
      <c r="BD183" s="128"/>
      <c r="BE183" s="128"/>
      <c r="BF183" s="128">
        <v>0</v>
      </c>
      <c r="BG183" s="128">
        <v>10</v>
      </c>
      <c r="BH183" s="91" t="s">
        <v>2105</v>
      </c>
      <c r="BI183" s="241">
        <v>3000</v>
      </c>
      <c r="BJ183" s="91" t="s">
        <v>2381</v>
      </c>
      <c r="BK183" s="128" t="s">
        <v>2047</v>
      </c>
      <c r="BL183" s="128"/>
      <c r="BM183" s="128" t="s">
        <v>2047</v>
      </c>
      <c r="BN183" s="128"/>
      <c r="BO183" s="128"/>
      <c r="BP183" s="128"/>
      <c r="BQ183" s="128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88"/>
      <c r="CB183" s="88"/>
      <c r="CC183" s="88"/>
      <c r="CD183" s="88"/>
      <c r="CE183" s="88"/>
      <c r="CF183" s="88"/>
      <c r="CG183" s="368">
        <f t="shared" si="6"/>
        <v>-1.3333333333333333</v>
      </c>
      <c r="CH183" s="88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</row>
    <row r="184" spans="1:118" s="87" customFormat="1" ht="24.75" customHeight="1">
      <c r="A184" s="114" t="s">
        <v>3003</v>
      </c>
      <c r="C184" s="115" t="s">
        <v>3004</v>
      </c>
      <c r="D184" s="87" t="s">
        <v>1451</v>
      </c>
      <c r="E184" s="88"/>
      <c r="F184" s="88"/>
      <c r="G184" s="116" t="s">
        <v>2704</v>
      </c>
      <c r="H184" s="87" t="s">
        <v>1426</v>
      </c>
      <c r="I184" s="87" t="s">
        <v>1143</v>
      </c>
      <c r="J184" s="87" t="s">
        <v>1136</v>
      </c>
      <c r="K184" s="103" t="s">
        <v>934</v>
      </c>
      <c r="L184" s="104" t="s">
        <v>934</v>
      </c>
      <c r="M184" s="104" t="s">
        <v>934</v>
      </c>
      <c r="N184" s="108"/>
      <c r="O184" s="117"/>
      <c r="P184" s="361">
        <v>22000</v>
      </c>
      <c r="Q184" s="118" t="s">
        <v>2560</v>
      </c>
      <c r="R184" s="90" t="s">
        <v>425</v>
      </c>
      <c r="S184" s="115"/>
      <c r="T184" s="115" t="s">
        <v>166</v>
      </c>
      <c r="U184" s="119" t="s">
        <v>2147</v>
      </c>
      <c r="V184" s="114" t="s">
        <v>3005</v>
      </c>
      <c r="W184" s="114" t="s">
        <v>3006</v>
      </c>
      <c r="X184" s="120"/>
      <c r="Y184" s="161" t="s">
        <v>165</v>
      </c>
      <c r="Z184" s="115" t="s">
        <v>3007</v>
      </c>
      <c r="AA184" s="118" t="s">
        <v>1965</v>
      </c>
      <c r="AB184" s="118" t="s">
        <v>3008</v>
      </c>
      <c r="AC184" s="121" t="s">
        <v>3009</v>
      </c>
      <c r="AD184" s="121"/>
      <c r="AE184" s="118"/>
      <c r="AF184" s="123" t="s">
        <v>3010</v>
      </c>
      <c r="AG184" s="118" t="s">
        <v>3011</v>
      </c>
      <c r="AH184" s="90"/>
      <c r="AI184" s="118" t="s">
        <v>3012</v>
      </c>
      <c r="AJ184" s="90" t="s">
        <v>3013</v>
      </c>
      <c r="AK184" s="115" t="s">
        <v>155</v>
      </c>
      <c r="AL184" s="115" t="s">
        <v>3014</v>
      </c>
      <c r="AM184" s="122" t="s">
        <v>3015</v>
      </c>
      <c r="AN184" s="122" t="s">
        <v>3015</v>
      </c>
      <c r="AO184" s="115"/>
      <c r="AP184" s="123" t="s">
        <v>3016</v>
      </c>
      <c r="AQ184" s="115" t="s">
        <v>3011</v>
      </c>
      <c r="AR184" s="114"/>
      <c r="AS184" s="115" t="s">
        <v>3012</v>
      </c>
      <c r="AT184" s="114" t="s">
        <v>3017</v>
      </c>
      <c r="AU184" s="114" t="s">
        <v>675</v>
      </c>
      <c r="AV184" s="114" t="s">
        <v>3013</v>
      </c>
      <c r="AW184" s="115" t="s">
        <v>2374</v>
      </c>
      <c r="AX184" s="124">
        <v>0</v>
      </c>
      <c r="AY184" s="124">
        <v>30</v>
      </c>
      <c r="AZ184" s="114" t="s">
        <v>3018</v>
      </c>
      <c r="BA184" s="125">
        <v>11000</v>
      </c>
      <c r="BB184" s="118" t="s">
        <v>343</v>
      </c>
      <c r="BC184" s="116"/>
      <c r="BD184" s="124"/>
      <c r="BE184" s="124"/>
      <c r="BF184" s="124"/>
      <c r="BG184" s="124"/>
      <c r="BH184" s="118"/>
      <c r="BI184" s="114"/>
      <c r="BJ184" s="127"/>
      <c r="BK184" s="124"/>
      <c r="BL184" s="219"/>
      <c r="BM184" s="124"/>
      <c r="BN184" s="124"/>
      <c r="BO184" s="128"/>
      <c r="BP184" s="128"/>
      <c r="BQ184" s="128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88"/>
      <c r="CB184" s="88"/>
      <c r="CC184" s="88"/>
      <c r="CD184" s="88"/>
      <c r="CE184" s="88"/>
      <c r="CF184" s="88"/>
      <c r="CG184" s="368" t="e">
        <f t="shared" si="6"/>
        <v>#VALUE!</v>
      </c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</row>
    <row r="185" spans="1:118" s="87" customFormat="1" ht="24.75" customHeight="1">
      <c r="A185" s="114" t="s">
        <v>3019</v>
      </c>
      <c r="C185" s="115" t="s">
        <v>3020</v>
      </c>
      <c r="D185" s="87" t="s">
        <v>1451</v>
      </c>
      <c r="E185" s="88"/>
      <c r="F185" s="88"/>
      <c r="G185" s="116" t="s">
        <v>2704</v>
      </c>
      <c r="H185" s="87" t="s">
        <v>1426</v>
      </c>
      <c r="I185" s="87" t="s">
        <v>1143</v>
      </c>
      <c r="J185" s="87" t="s">
        <v>1136</v>
      </c>
      <c r="K185" s="103" t="s">
        <v>934</v>
      </c>
      <c r="L185" s="104" t="s">
        <v>934</v>
      </c>
      <c r="M185" s="104" t="s">
        <v>934</v>
      </c>
      <c r="N185" s="108"/>
      <c r="O185" s="117"/>
      <c r="P185" s="361">
        <v>15000</v>
      </c>
      <c r="Q185" s="118" t="s">
        <v>321</v>
      </c>
      <c r="R185" s="161" t="s">
        <v>109</v>
      </c>
      <c r="S185" s="115"/>
      <c r="T185" s="115"/>
      <c r="U185" s="119"/>
      <c r="V185" s="114"/>
      <c r="W185" s="114" t="s">
        <v>3021</v>
      </c>
      <c r="X185" s="120"/>
      <c r="Y185" s="194" t="s">
        <v>2710</v>
      </c>
      <c r="Z185" s="115" t="s">
        <v>3022</v>
      </c>
      <c r="AA185" s="118" t="s">
        <v>1993</v>
      </c>
      <c r="AB185" s="118" t="s">
        <v>3023</v>
      </c>
      <c r="AC185" s="121" t="s">
        <v>3024</v>
      </c>
      <c r="AD185" s="121" t="s">
        <v>3025</v>
      </c>
      <c r="AE185" s="121" t="s">
        <v>3024</v>
      </c>
      <c r="AF185" s="123" t="s">
        <v>3026</v>
      </c>
      <c r="AG185" s="118" t="s">
        <v>3027</v>
      </c>
      <c r="AH185" s="118" t="s">
        <v>3028</v>
      </c>
      <c r="AI185" s="118" t="s">
        <v>3029</v>
      </c>
      <c r="AJ185" s="90" t="s">
        <v>3030</v>
      </c>
      <c r="AK185" s="115" t="s">
        <v>1993</v>
      </c>
      <c r="AL185" s="115" t="s">
        <v>3023</v>
      </c>
      <c r="AM185" s="122" t="s">
        <v>3024</v>
      </c>
      <c r="AN185" s="122" t="s">
        <v>3025</v>
      </c>
      <c r="AO185" s="122" t="s">
        <v>3024</v>
      </c>
      <c r="AP185" s="123" t="s">
        <v>3026</v>
      </c>
      <c r="AQ185" s="115" t="s">
        <v>3031</v>
      </c>
      <c r="AR185" s="115" t="s">
        <v>3028</v>
      </c>
      <c r="AS185" s="115" t="s">
        <v>3029</v>
      </c>
      <c r="AT185" s="114" t="s">
        <v>2406</v>
      </c>
      <c r="AU185" s="114" t="s">
        <v>2373</v>
      </c>
      <c r="AV185" s="114"/>
      <c r="AW185" s="115" t="s">
        <v>1704</v>
      </c>
      <c r="AX185" s="124">
        <v>0</v>
      </c>
      <c r="AY185" s="124">
        <v>40</v>
      </c>
      <c r="AZ185" s="114" t="s">
        <v>3032</v>
      </c>
      <c r="BA185" s="125">
        <v>7000</v>
      </c>
      <c r="BB185" s="118" t="s">
        <v>343</v>
      </c>
      <c r="BC185" s="116"/>
      <c r="BD185" s="124"/>
      <c r="BE185" s="124"/>
      <c r="BF185" s="124"/>
      <c r="BG185" s="124"/>
      <c r="BH185" s="118"/>
      <c r="BI185" s="114"/>
      <c r="BJ185" s="127"/>
      <c r="BK185" s="124"/>
      <c r="BL185" s="219"/>
      <c r="BM185" s="124"/>
      <c r="BN185" s="124"/>
      <c r="BO185" s="128"/>
      <c r="BP185" s="128"/>
      <c r="BQ185" s="128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88"/>
      <c r="CB185" s="88"/>
      <c r="CC185" s="88"/>
      <c r="CD185" s="88"/>
      <c r="CE185" s="88"/>
      <c r="CF185" s="88"/>
      <c r="CG185" s="368" t="e">
        <f t="shared" si="6"/>
        <v>#VALUE!</v>
      </c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</row>
    <row r="186" spans="1:118" s="130" customFormat="1" ht="24.75" customHeight="1">
      <c r="A186" s="136" t="s">
        <v>3064</v>
      </c>
      <c r="B186" s="258"/>
      <c r="C186" s="138" t="s">
        <v>3065</v>
      </c>
      <c r="D186" s="138" t="s">
        <v>1451</v>
      </c>
      <c r="E186" s="138" t="s">
        <v>2992</v>
      </c>
      <c r="F186" s="258"/>
      <c r="G186" s="259" t="s">
        <v>2704</v>
      </c>
      <c r="H186" s="130" t="s">
        <v>1426</v>
      </c>
      <c r="I186" s="260" t="s">
        <v>1143</v>
      </c>
      <c r="J186" s="130" t="s">
        <v>1136</v>
      </c>
      <c r="K186" s="131" t="s">
        <v>934</v>
      </c>
      <c r="L186" s="132" t="s">
        <v>934</v>
      </c>
      <c r="M186" s="132" t="s">
        <v>934</v>
      </c>
      <c r="N186" s="258"/>
      <c r="O186" s="261"/>
      <c r="P186" s="269" t="s">
        <v>934</v>
      </c>
      <c r="Q186" s="262" t="s">
        <v>3067</v>
      </c>
      <c r="R186" s="263"/>
      <c r="S186" s="258"/>
      <c r="T186" s="258"/>
      <c r="U186" s="258"/>
      <c r="V186" s="258"/>
      <c r="W186" s="258"/>
      <c r="X186" s="258"/>
      <c r="Y186" s="262"/>
      <c r="Z186" s="258"/>
      <c r="AA186" s="262"/>
      <c r="AB186" s="262"/>
      <c r="AC186" s="262"/>
      <c r="AD186" s="264"/>
      <c r="AE186" s="265"/>
      <c r="AF186" s="266"/>
      <c r="AG186" s="262"/>
      <c r="AH186" s="262"/>
      <c r="AI186" s="262"/>
      <c r="AJ186" s="262"/>
      <c r="AK186" s="258"/>
      <c r="AL186" s="258"/>
      <c r="AM186" s="258"/>
      <c r="AN186" s="267"/>
      <c r="AO186" s="258"/>
      <c r="AS186" s="268"/>
      <c r="AT186" s="266"/>
      <c r="AU186" s="258"/>
      <c r="AV186" s="268"/>
      <c r="AW186" s="268"/>
      <c r="AX186" s="259"/>
      <c r="AY186" s="259"/>
      <c r="AZ186" s="258"/>
      <c r="BA186" s="269"/>
      <c r="BB186" s="262"/>
      <c r="BC186" s="259"/>
      <c r="BD186" s="259"/>
      <c r="BE186" s="259"/>
      <c r="BF186" s="259"/>
      <c r="BG186" s="259"/>
      <c r="BH186" s="262"/>
      <c r="BI186" s="351"/>
      <c r="BJ186" s="262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  <c r="BX186" s="259"/>
      <c r="BY186" s="259"/>
      <c r="BZ186" s="259"/>
      <c r="CA186" s="258"/>
      <c r="CB186" s="258"/>
      <c r="CC186" s="258"/>
      <c r="CD186" s="258"/>
      <c r="CE186" s="258"/>
      <c r="CF186" s="270"/>
      <c r="CG186" s="368" t="e">
        <f t="shared" si="6"/>
        <v>#VALUE!</v>
      </c>
      <c r="CH186" s="258"/>
      <c r="CI186" s="271"/>
      <c r="CJ186" s="258"/>
      <c r="CK186" s="258"/>
      <c r="CL186" s="270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N186" s="258"/>
    </row>
    <row r="187" spans="1:118" s="130" customFormat="1" ht="24.75" customHeight="1">
      <c r="A187" s="136" t="s">
        <v>3003</v>
      </c>
      <c r="B187" s="258"/>
      <c r="C187" s="138" t="s">
        <v>3004</v>
      </c>
      <c r="D187" s="138" t="s">
        <v>1451</v>
      </c>
      <c r="E187" s="138" t="s">
        <v>2992</v>
      </c>
      <c r="F187" s="258"/>
      <c r="G187" s="259" t="s">
        <v>2704</v>
      </c>
      <c r="H187" s="130" t="s">
        <v>1426</v>
      </c>
      <c r="I187" s="260" t="s">
        <v>1143</v>
      </c>
      <c r="J187" s="130" t="s">
        <v>1136</v>
      </c>
      <c r="K187" s="131" t="s">
        <v>934</v>
      </c>
      <c r="L187" s="132" t="s">
        <v>934</v>
      </c>
      <c r="M187" s="132" t="s">
        <v>934</v>
      </c>
      <c r="N187" s="258"/>
      <c r="O187" s="261"/>
      <c r="P187" s="269">
        <v>22000</v>
      </c>
      <c r="Q187" s="138" t="s">
        <v>2560</v>
      </c>
      <c r="R187" s="265" t="s">
        <v>425</v>
      </c>
      <c r="S187" s="258"/>
      <c r="T187" s="258" t="s">
        <v>166</v>
      </c>
      <c r="U187" s="258" t="s">
        <v>3068</v>
      </c>
      <c r="V187" s="136" t="s">
        <v>3005</v>
      </c>
      <c r="W187" s="136" t="s">
        <v>3006</v>
      </c>
      <c r="X187" s="258"/>
      <c r="Y187" s="138" t="s">
        <v>3069</v>
      </c>
      <c r="Z187" s="138" t="s">
        <v>3007</v>
      </c>
      <c r="AA187" s="138" t="s">
        <v>1965</v>
      </c>
      <c r="AB187" s="138" t="s">
        <v>3008</v>
      </c>
      <c r="AC187" s="311" t="s">
        <v>3009</v>
      </c>
      <c r="AD187" s="311"/>
      <c r="AE187" s="138"/>
      <c r="AF187" s="312" t="s">
        <v>3010</v>
      </c>
      <c r="AG187" s="138" t="s">
        <v>3011</v>
      </c>
      <c r="AH187" s="136"/>
      <c r="AI187" s="138" t="s">
        <v>3012</v>
      </c>
      <c r="AJ187" s="136" t="s">
        <v>3013</v>
      </c>
      <c r="AK187" s="138" t="s">
        <v>155</v>
      </c>
      <c r="AL187" s="138" t="s">
        <v>3014</v>
      </c>
      <c r="AM187" s="311" t="s">
        <v>3015</v>
      </c>
      <c r="AN187" s="311" t="s">
        <v>3015</v>
      </c>
      <c r="AO187" s="138"/>
      <c r="AP187" s="312" t="s">
        <v>3016</v>
      </c>
      <c r="AQ187" s="138" t="s">
        <v>3011</v>
      </c>
      <c r="AR187" s="136"/>
      <c r="AS187" s="138" t="s">
        <v>3012</v>
      </c>
      <c r="AT187" s="136" t="s">
        <v>3017</v>
      </c>
      <c r="AU187" s="136" t="s">
        <v>675</v>
      </c>
      <c r="AV187" s="136" t="s">
        <v>3013</v>
      </c>
      <c r="AW187" s="138" t="s">
        <v>2374</v>
      </c>
      <c r="AX187" s="313">
        <v>0</v>
      </c>
      <c r="AY187" s="313">
        <v>30</v>
      </c>
      <c r="AZ187" s="136" t="s">
        <v>3018</v>
      </c>
      <c r="BA187" s="314">
        <v>11000</v>
      </c>
      <c r="BB187" s="138" t="s">
        <v>343</v>
      </c>
      <c r="BC187" s="366"/>
      <c r="BD187" s="259"/>
      <c r="BE187" s="259"/>
      <c r="BF187" s="259"/>
      <c r="BG187" s="259"/>
      <c r="BH187" s="262"/>
      <c r="BI187" s="351"/>
      <c r="BJ187" s="262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259"/>
      <c r="BY187" s="259"/>
      <c r="BZ187" s="259"/>
      <c r="CA187" s="258"/>
      <c r="CB187" s="258"/>
      <c r="CC187" s="258"/>
      <c r="CD187" s="258"/>
      <c r="CE187" s="258"/>
      <c r="CF187" s="270"/>
      <c r="CG187" s="368" t="e">
        <f t="shared" si="6"/>
        <v>#VALUE!</v>
      </c>
      <c r="CH187" s="258"/>
      <c r="CI187" s="271"/>
      <c r="CJ187" s="258"/>
      <c r="CK187" s="258"/>
      <c r="CL187" s="270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N187" s="258"/>
    </row>
    <row r="188" spans="1:118" s="130" customFormat="1" ht="24.75" customHeight="1">
      <c r="A188" s="136" t="s">
        <v>3070</v>
      </c>
      <c r="B188" s="258"/>
      <c r="C188" s="138" t="s">
        <v>3071</v>
      </c>
      <c r="D188" s="138" t="s">
        <v>1451</v>
      </c>
      <c r="E188" s="138" t="s">
        <v>2992</v>
      </c>
      <c r="F188" s="258"/>
      <c r="G188" s="259" t="s">
        <v>2704</v>
      </c>
      <c r="H188" s="130" t="s">
        <v>1426</v>
      </c>
      <c r="I188" s="260" t="s">
        <v>1143</v>
      </c>
      <c r="J188" s="130" t="s">
        <v>1136</v>
      </c>
      <c r="K188" s="131" t="s">
        <v>934</v>
      </c>
      <c r="L188" s="132" t="s">
        <v>934</v>
      </c>
      <c r="M188" s="132" t="s">
        <v>934</v>
      </c>
      <c r="N188" s="258"/>
      <c r="O188" s="261"/>
      <c r="P188" s="362">
        <v>8000</v>
      </c>
      <c r="Q188" s="138" t="s">
        <v>321</v>
      </c>
      <c r="R188" s="265" t="s">
        <v>109</v>
      </c>
      <c r="S188" s="258"/>
      <c r="T188" s="258"/>
      <c r="U188" s="258"/>
      <c r="V188" s="136" t="s">
        <v>3072</v>
      </c>
      <c r="W188" s="136" t="s">
        <v>3073</v>
      </c>
      <c r="X188" s="258"/>
      <c r="Y188" s="138" t="s">
        <v>2573</v>
      </c>
      <c r="Z188" s="138" t="s">
        <v>2573</v>
      </c>
      <c r="AA188" s="138" t="s">
        <v>3074</v>
      </c>
      <c r="AB188" s="138" t="s">
        <v>3075</v>
      </c>
      <c r="AC188" s="311" t="s">
        <v>3076</v>
      </c>
      <c r="AD188" s="311" t="s">
        <v>3077</v>
      </c>
      <c r="AE188" s="311"/>
      <c r="AF188" s="312" t="s">
        <v>3078</v>
      </c>
      <c r="AG188" s="138" t="s">
        <v>3079</v>
      </c>
      <c r="AH188" s="138" t="s">
        <v>3080</v>
      </c>
      <c r="AI188" s="138" t="s">
        <v>3081</v>
      </c>
      <c r="AJ188" s="136" t="s">
        <v>3082</v>
      </c>
      <c r="AK188" s="138" t="s">
        <v>3074</v>
      </c>
      <c r="AL188" s="138" t="s">
        <v>3075</v>
      </c>
      <c r="AM188" s="311" t="s">
        <v>3076</v>
      </c>
      <c r="AN188" s="311" t="s">
        <v>3077</v>
      </c>
      <c r="AO188" s="311"/>
      <c r="AP188" s="312" t="s">
        <v>3078</v>
      </c>
      <c r="AQ188" s="138" t="s">
        <v>3083</v>
      </c>
      <c r="AR188" s="138" t="s">
        <v>3080</v>
      </c>
      <c r="AS188" s="138" t="s">
        <v>3081</v>
      </c>
      <c r="AT188" s="136" t="s">
        <v>2205</v>
      </c>
      <c r="AU188" s="136" t="s">
        <v>2373</v>
      </c>
      <c r="AV188" s="136" t="s">
        <v>3082</v>
      </c>
      <c r="AW188" s="138" t="s">
        <v>3084</v>
      </c>
      <c r="AX188" s="313">
        <v>0</v>
      </c>
      <c r="AY188" s="313">
        <v>40</v>
      </c>
      <c r="AZ188" s="136" t="s">
        <v>3085</v>
      </c>
      <c r="BA188" s="314">
        <v>4800</v>
      </c>
      <c r="BB188" s="138" t="s">
        <v>343</v>
      </c>
      <c r="BC188" s="366"/>
      <c r="BD188" s="259"/>
      <c r="BE188" s="259"/>
      <c r="BF188" s="259"/>
      <c r="BG188" s="259"/>
      <c r="BH188" s="262"/>
      <c r="BI188" s="351"/>
      <c r="BJ188" s="262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  <c r="BX188" s="259"/>
      <c r="BY188" s="259"/>
      <c r="BZ188" s="259"/>
      <c r="CA188" s="258"/>
      <c r="CB188" s="258"/>
      <c r="CC188" s="258"/>
      <c r="CD188" s="258"/>
      <c r="CE188" s="258"/>
      <c r="CF188" s="270"/>
      <c r="CG188" s="368" t="e">
        <f t="shared" si="6"/>
        <v>#VALUE!</v>
      </c>
      <c r="CH188" s="258"/>
      <c r="CI188" s="271"/>
      <c r="CJ188" s="258"/>
      <c r="CK188" s="258"/>
      <c r="CL188" s="270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N188" s="258"/>
    </row>
    <row r="189" spans="1:118" s="130" customFormat="1" ht="24.75" customHeight="1">
      <c r="A189" s="136" t="s">
        <v>3086</v>
      </c>
      <c r="B189" s="258"/>
      <c r="C189" s="138" t="s">
        <v>3087</v>
      </c>
      <c r="D189" s="138" t="s">
        <v>1451</v>
      </c>
      <c r="E189" s="138" t="s">
        <v>2992</v>
      </c>
      <c r="F189" s="258"/>
      <c r="G189" s="259" t="s">
        <v>2704</v>
      </c>
      <c r="H189" s="130" t="s">
        <v>1426</v>
      </c>
      <c r="I189" s="260" t="s">
        <v>1143</v>
      </c>
      <c r="J189" s="130" t="s">
        <v>1136</v>
      </c>
      <c r="K189" s="131" t="s">
        <v>934</v>
      </c>
      <c r="L189" s="132" t="s">
        <v>934</v>
      </c>
      <c r="M189" s="132" t="s">
        <v>934</v>
      </c>
      <c r="N189" s="258"/>
      <c r="O189" s="261"/>
      <c r="P189" s="362">
        <v>20000</v>
      </c>
      <c r="Q189" s="138" t="s">
        <v>1963</v>
      </c>
      <c r="R189" s="265" t="s">
        <v>425</v>
      </c>
      <c r="S189" s="258"/>
      <c r="T189" s="258"/>
      <c r="U189" s="258"/>
      <c r="V189" s="315" t="s">
        <v>3088</v>
      </c>
      <c r="W189" s="136" t="s">
        <v>3089</v>
      </c>
      <c r="X189" s="258"/>
      <c r="Y189" s="138" t="s">
        <v>1907</v>
      </c>
      <c r="Z189" s="138" t="s">
        <v>345</v>
      </c>
      <c r="AA189" s="138" t="s">
        <v>1605</v>
      </c>
      <c r="AB189" s="138" t="s">
        <v>2812</v>
      </c>
      <c r="AC189" s="311" t="s">
        <v>2813</v>
      </c>
      <c r="AD189" s="311" t="s">
        <v>2813</v>
      </c>
      <c r="AE189" s="138"/>
      <c r="AF189" s="316" t="s">
        <v>2814</v>
      </c>
      <c r="AG189" s="138" t="s">
        <v>3090</v>
      </c>
      <c r="AH189" s="138"/>
      <c r="AI189" s="138" t="s">
        <v>144</v>
      </c>
      <c r="AJ189" s="316" t="s">
        <v>3091</v>
      </c>
      <c r="AK189" s="138" t="s">
        <v>1605</v>
      </c>
      <c r="AL189" s="138" t="s">
        <v>2812</v>
      </c>
      <c r="AM189" s="311" t="s">
        <v>2813</v>
      </c>
      <c r="AN189" s="311" t="s">
        <v>2813</v>
      </c>
      <c r="AO189" s="138"/>
      <c r="AP189" s="316" t="s">
        <v>2814</v>
      </c>
      <c r="AQ189" s="138" t="s">
        <v>3092</v>
      </c>
      <c r="AR189" s="138" t="s">
        <v>3093</v>
      </c>
      <c r="AS189" s="138" t="s">
        <v>512</v>
      </c>
      <c r="AT189" s="136" t="s">
        <v>2452</v>
      </c>
      <c r="AU189" s="138" t="s">
        <v>2373</v>
      </c>
      <c r="AV189" s="316" t="s">
        <v>3094</v>
      </c>
      <c r="AW189" s="138" t="s">
        <v>637</v>
      </c>
      <c r="AX189" s="313">
        <v>0</v>
      </c>
      <c r="AY189" s="313">
        <v>20</v>
      </c>
      <c r="AZ189" s="138" t="s">
        <v>3095</v>
      </c>
      <c r="BA189" s="314">
        <v>12000</v>
      </c>
      <c r="BB189" s="138" t="s">
        <v>343</v>
      </c>
      <c r="BC189" s="366"/>
      <c r="BD189" s="313"/>
      <c r="BE189" s="313"/>
      <c r="BF189" s="313"/>
      <c r="BG189" s="313"/>
      <c r="BH189" s="138"/>
      <c r="BI189" s="351"/>
      <c r="BJ189" s="262"/>
      <c r="BK189" s="259"/>
      <c r="BL189" s="259"/>
      <c r="BM189" s="259"/>
      <c r="BN189" s="259"/>
      <c r="BO189" s="259"/>
      <c r="BP189" s="259"/>
      <c r="BQ189" s="259"/>
      <c r="BR189" s="259"/>
      <c r="BS189" s="259"/>
      <c r="BT189" s="259"/>
      <c r="BU189" s="259"/>
      <c r="BV189" s="259"/>
      <c r="BW189" s="259"/>
      <c r="BX189" s="259"/>
      <c r="BY189" s="259"/>
      <c r="BZ189" s="259"/>
      <c r="CA189" s="258"/>
      <c r="CB189" s="258"/>
      <c r="CC189" s="258"/>
      <c r="CD189" s="258"/>
      <c r="CE189" s="258"/>
      <c r="CF189" s="270"/>
      <c r="CG189" s="368" t="e">
        <f t="shared" si="6"/>
        <v>#VALUE!</v>
      </c>
      <c r="CH189" s="258"/>
      <c r="CI189" s="271"/>
      <c r="CJ189" s="258"/>
      <c r="CK189" s="258"/>
      <c r="CL189" s="270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N189" s="258"/>
    </row>
    <row r="190" spans="1:118" ht="24.75" customHeight="1">
      <c r="A190" s="167"/>
      <c r="B190" s="167"/>
      <c r="C190" s="167"/>
      <c r="D190" s="167"/>
      <c r="E190" s="167"/>
      <c r="F190" s="167"/>
      <c r="G190" s="272"/>
      <c r="I190" s="273"/>
      <c r="N190" s="167"/>
      <c r="Q190" s="274"/>
      <c r="R190" s="275"/>
      <c r="S190" s="167"/>
      <c r="T190" s="167"/>
      <c r="U190" s="167"/>
      <c r="V190" s="167"/>
      <c r="W190" s="167"/>
      <c r="X190" s="167"/>
      <c r="Y190" s="274"/>
      <c r="Z190" s="167"/>
      <c r="AA190" s="274"/>
      <c r="AB190" s="274"/>
      <c r="AC190" s="274"/>
      <c r="AF190" s="276"/>
      <c r="AG190" s="274"/>
      <c r="AH190" s="274"/>
      <c r="AI190" s="274"/>
      <c r="AJ190" s="274"/>
      <c r="AK190" s="167"/>
      <c r="AL190" s="167"/>
      <c r="AM190" s="167"/>
      <c r="AN190" s="156"/>
      <c r="AO190" s="167"/>
      <c r="AS190" s="166"/>
      <c r="AT190" s="276"/>
      <c r="AU190" s="167"/>
      <c r="AV190" s="166"/>
      <c r="AW190" s="166"/>
      <c r="AX190" s="272"/>
      <c r="AY190" s="272"/>
      <c r="AZ190" s="167"/>
      <c r="BB190" s="274"/>
      <c r="BC190" s="272"/>
      <c r="BD190" s="272"/>
      <c r="BE190" s="272"/>
      <c r="BF190" s="272"/>
      <c r="BG190" s="272"/>
      <c r="BH190" s="274"/>
      <c r="BJ190" s="274"/>
      <c r="BK190" s="272"/>
      <c r="BL190" s="272"/>
      <c r="BM190" s="272"/>
      <c r="BN190" s="272"/>
      <c r="BO190" s="272"/>
      <c r="BP190" s="272"/>
      <c r="BQ190" s="272"/>
      <c r="BR190" s="272"/>
      <c r="BS190" s="272"/>
      <c r="BT190" s="272"/>
      <c r="BU190" s="272"/>
      <c r="BV190" s="272"/>
      <c r="BW190" s="272"/>
      <c r="BX190" s="272"/>
      <c r="BY190" s="272"/>
      <c r="BZ190" s="272"/>
      <c r="CA190" s="167"/>
      <c r="CB190" s="167"/>
      <c r="CC190" s="167"/>
      <c r="CD190" s="167"/>
      <c r="CE190" s="167"/>
      <c r="CF190" s="163"/>
      <c r="CG190" s="89"/>
      <c r="CH190" s="167"/>
      <c r="CI190" s="277"/>
      <c r="CJ190" s="167"/>
      <c r="CK190" s="167"/>
      <c r="CL190" s="163"/>
      <c r="CM190" s="167"/>
      <c r="CN190" s="167"/>
      <c r="CO190" s="167"/>
      <c r="CP190" s="167"/>
      <c r="CQ190" s="167"/>
      <c r="CR190" s="167"/>
      <c r="CS190" s="167"/>
      <c r="CT190" s="167"/>
      <c r="CU190" s="167"/>
      <c r="CV190" s="167"/>
      <c r="CW190" s="167"/>
      <c r="CX190" s="167"/>
      <c r="CY190" s="167"/>
      <c r="CZ190" s="167"/>
      <c r="DA190" s="167"/>
      <c r="DB190" s="167"/>
      <c r="DC190" s="167"/>
      <c r="DD190" s="167"/>
      <c r="DE190" s="167"/>
      <c r="DF190" s="167"/>
      <c r="DG190" s="167"/>
      <c r="DH190" s="167"/>
      <c r="DI190" s="167"/>
      <c r="DN190" s="167"/>
    </row>
    <row r="191" spans="1:118" ht="24.75" customHeight="1">
      <c r="A191" s="167"/>
      <c r="B191" s="167"/>
      <c r="C191" s="167"/>
      <c r="D191" s="167"/>
      <c r="E191" s="167"/>
      <c r="F191" s="167"/>
      <c r="G191" s="272"/>
      <c r="I191" s="273"/>
      <c r="N191" s="167"/>
      <c r="Q191" s="274"/>
      <c r="R191" s="275"/>
      <c r="S191" s="167"/>
      <c r="T191" s="167"/>
      <c r="U191" s="167"/>
      <c r="V191" s="167"/>
      <c r="W191" s="167"/>
      <c r="X191" s="167"/>
      <c r="Y191" s="274"/>
      <c r="Z191" s="167"/>
      <c r="AA191" s="274"/>
      <c r="AB191" s="274"/>
      <c r="AC191" s="274"/>
      <c r="AF191" s="276"/>
      <c r="AG191" s="274"/>
      <c r="AH191" s="274"/>
      <c r="AI191" s="274"/>
      <c r="AJ191" s="274"/>
      <c r="AK191" s="167"/>
      <c r="AL191" s="167"/>
      <c r="AM191" s="167"/>
      <c r="AN191" s="156"/>
      <c r="AO191" s="167"/>
      <c r="AS191" s="166"/>
      <c r="AT191" s="276"/>
      <c r="AU191" s="167"/>
      <c r="AV191" s="166"/>
      <c r="AW191" s="166"/>
      <c r="AX191" s="272"/>
      <c r="AY191" s="272"/>
      <c r="AZ191" s="167"/>
      <c r="BB191" s="274"/>
      <c r="BC191" s="272"/>
      <c r="BD191" s="272"/>
      <c r="BE191" s="272"/>
      <c r="BF191" s="272"/>
      <c r="BG191" s="272"/>
      <c r="BH191" s="274"/>
      <c r="BJ191" s="274"/>
      <c r="BK191" s="272"/>
      <c r="BL191" s="272"/>
      <c r="BM191" s="272"/>
      <c r="BN191" s="272"/>
      <c r="BO191" s="272"/>
      <c r="BP191" s="272"/>
      <c r="BQ191" s="272"/>
      <c r="BR191" s="272"/>
      <c r="BS191" s="272"/>
      <c r="BT191" s="272"/>
      <c r="BU191" s="272"/>
      <c r="BV191" s="272"/>
      <c r="BW191" s="272"/>
      <c r="BX191" s="272"/>
      <c r="BY191" s="272"/>
      <c r="BZ191" s="272"/>
      <c r="CA191" s="167"/>
      <c r="CB191" s="167"/>
      <c r="CC191" s="167"/>
      <c r="CD191" s="167"/>
      <c r="CE191" s="167"/>
      <c r="CF191" s="163"/>
      <c r="CG191" s="89"/>
      <c r="CH191" s="167"/>
      <c r="CI191" s="277"/>
      <c r="CJ191" s="167"/>
      <c r="CK191" s="167"/>
      <c r="CL191" s="163"/>
      <c r="CM191" s="167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  <c r="DE191" s="167"/>
      <c r="DF191" s="167"/>
      <c r="DG191" s="167"/>
      <c r="DH191" s="167"/>
      <c r="DI191" s="167"/>
      <c r="DN191" s="167"/>
    </row>
    <row r="192" spans="1:118" ht="24.75" customHeight="1" thickBot="1">
      <c r="A192" s="167"/>
      <c r="B192" s="167"/>
      <c r="C192" s="167"/>
      <c r="D192" s="167"/>
      <c r="E192" s="167"/>
      <c r="F192" s="167"/>
      <c r="G192" s="272"/>
      <c r="I192" s="273"/>
      <c r="N192" s="167"/>
      <c r="Q192" s="274"/>
      <c r="R192" s="275"/>
      <c r="S192" s="167"/>
      <c r="T192" s="167"/>
      <c r="U192" s="167"/>
      <c r="V192" s="167"/>
      <c r="W192" s="167"/>
      <c r="X192" s="167"/>
      <c r="Y192" s="274"/>
      <c r="Z192" s="167"/>
      <c r="AA192" s="274"/>
      <c r="AB192" s="274"/>
      <c r="AC192" s="274"/>
      <c r="AF192" s="276"/>
      <c r="AG192" s="274"/>
      <c r="AH192" s="274"/>
      <c r="AI192" s="274"/>
      <c r="AJ192" s="274"/>
      <c r="AK192" s="167"/>
      <c r="AL192" s="167"/>
      <c r="AM192" s="167"/>
      <c r="AN192" s="156"/>
      <c r="AO192" s="167"/>
      <c r="AS192" s="166"/>
      <c r="AT192" s="276"/>
      <c r="AU192" s="167"/>
      <c r="AV192" s="166"/>
      <c r="AW192" s="166"/>
      <c r="AX192" s="272"/>
      <c r="AY192" s="272"/>
      <c r="AZ192" s="167"/>
      <c r="BB192" s="274"/>
      <c r="BC192" s="272"/>
      <c r="BD192" s="272"/>
      <c r="BE192" s="272"/>
      <c r="BF192" s="272"/>
      <c r="BG192" s="272"/>
      <c r="BH192" s="274"/>
      <c r="BJ192" s="274"/>
      <c r="BK192" s="272"/>
      <c r="BL192" s="272"/>
      <c r="BM192" s="272"/>
      <c r="BN192" s="272"/>
      <c r="BO192" s="272"/>
      <c r="BP192" s="272"/>
      <c r="BQ192" s="272"/>
      <c r="BR192" s="272"/>
      <c r="BS192" s="272"/>
      <c r="BT192" s="272"/>
      <c r="BU192" s="272"/>
      <c r="BV192" s="272"/>
      <c r="BW192" s="272"/>
      <c r="BX192" s="272"/>
      <c r="BY192" s="272"/>
      <c r="BZ192" s="272"/>
      <c r="CA192" s="167"/>
      <c r="CB192" s="167"/>
      <c r="CC192" s="167"/>
      <c r="CD192" s="167"/>
      <c r="CE192" s="167"/>
      <c r="CF192" s="163"/>
      <c r="CG192" s="89"/>
      <c r="CH192" s="167"/>
      <c r="CI192" s="277"/>
      <c r="CJ192" s="167"/>
      <c r="CK192" s="167"/>
      <c r="CL192" s="163"/>
      <c r="CM192" s="167"/>
      <c r="CN192" s="167"/>
      <c r="CO192" s="167"/>
      <c r="CP192" s="167"/>
      <c r="CQ192" s="167"/>
      <c r="CR192" s="167"/>
      <c r="CS192" s="167"/>
      <c r="CT192" s="167"/>
      <c r="CU192" s="167"/>
      <c r="CV192" s="167"/>
      <c r="CW192" s="167"/>
      <c r="CX192" s="167"/>
      <c r="CY192" s="167"/>
      <c r="CZ192" s="167"/>
      <c r="DA192" s="167"/>
      <c r="DB192" s="167"/>
      <c r="DC192" s="167"/>
      <c r="DD192" s="167"/>
      <c r="DE192" s="167"/>
      <c r="DF192" s="167"/>
      <c r="DG192" s="167"/>
      <c r="DH192" s="167"/>
      <c r="DI192" s="167"/>
      <c r="DN192" s="167"/>
    </row>
    <row r="193" spans="1:85" ht="30" customHeight="1">
      <c r="A193" s="278">
        <f>SUBTOTAL(2,P8:P190)</f>
        <v>181</v>
      </c>
      <c r="B193" s="279" t="s">
        <v>2141</v>
      </c>
      <c r="E193" s="140"/>
      <c r="F193" s="140"/>
      <c r="G193" s="146"/>
      <c r="U193" s="167"/>
      <c r="V193" s="167"/>
      <c r="W193" s="167"/>
      <c r="CF193" s="140"/>
      <c r="CG193" s="89"/>
    </row>
    <row r="194" spans="1:85" ht="30" customHeight="1" thickBot="1">
      <c r="A194" s="280">
        <f>SUBTOTAL(9,P8:P190)</f>
        <v>3562992</v>
      </c>
      <c r="B194" s="281" t="s">
        <v>2142</v>
      </c>
      <c r="E194" s="140"/>
      <c r="F194" s="140"/>
      <c r="G194" s="146"/>
      <c r="U194" s="167"/>
      <c r="CF194" s="140"/>
      <c r="CG194" s="89"/>
    </row>
    <row r="195" spans="1:85" ht="30" customHeight="1">
      <c r="A195" s="282"/>
      <c r="B195" s="144"/>
      <c r="E195" s="140"/>
      <c r="F195" s="140"/>
      <c r="G195" s="146"/>
      <c r="R195" s="274"/>
      <c r="U195" s="167"/>
      <c r="CF195" s="140"/>
      <c r="CG195" s="89"/>
    </row>
    <row r="196" spans="1:85" ht="30" customHeight="1" thickBot="1">
      <c r="A196" s="153"/>
      <c r="D196" s="283" t="s">
        <v>2190</v>
      </c>
      <c r="E196" s="140"/>
      <c r="F196" s="140"/>
      <c r="G196" s="146"/>
      <c r="U196" s="167"/>
      <c r="CF196" s="140"/>
      <c r="CG196" s="89"/>
    </row>
    <row r="197" spans="1:85" ht="30" customHeight="1">
      <c r="A197" s="284" t="s">
        <v>62</v>
      </c>
      <c r="B197" s="285">
        <v>7</v>
      </c>
      <c r="C197" s="286">
        <v>115000</v>
      </c>
      <c r="D197" s="146">
        <f>B205+B206</f>
        <v>7</v>
      </c>
      <c r="E197" s="287">
        <f>C206+C205</f>
        <v>115000</v>
      </c>
      <c r="F197" s="287"/>
      <c r="G197" s="288"/>
      <c r="U197" s="167"/>
      <c r="CF197" s="140"/>
      <c r="CG197" s="89"/>
    </row>
    <row r="198" spans="1:85" ht="30" customHeight="1">
      <c r="A198" s="289" t="s">
        <v>3042</v>
      </c>
      <c r="B198" s="140">
        <v>168</v>
      </c>
      <c r="C198" s="290">
        <v>3363792</v>
      </c>
      <c r="D198" s="146">
        <f>B209+B208</f>
        <v>168</v>
      </c>
      <c r="E198" s="287">
        <f>C202-C200-C199</f>
        <v>3363792</v>
      </c>
      <c r="F198" s="287"/>
      <c r="G198" s="288"/>
      <c r="H198" s="291"/>
      <c r="U198" s="167"/>
      <c r="CF198" s="140"/>
      <c r="CG198" s="89"/>
    </row>
    <row r="199" spans="1:85" ht="30" customHeight="1">
      <c r="A199" s="289" t="s">
        <v>2189</v>
      </c>
      <c r="B199" s="140">
        <v>1</v>
      </c>
      <c r="C199" s="290">
        <v>12000</v>
      </c>
      <c r="D199" s="146"/>
      <c r="E199" s="148"/>
      <c r="F199" s="148"/>
      <c r="G199" s="146"/>
      <c r="J199" s="291"/>
      <c r="U199" s="167"/>
      <c r="CF199" s="140"/>
      <c r="CG199" s="89"/>
    </row>
    <row r="200" spans="1:85" ht="30" customHeight="1">
      <c r="A200" s="289" t="s">
        <v>1672</v>
      </c>
      <c r="B200" s="140">
        <v>5</v>
      </c>
      <c r="C200" s="290">
        <v>72200</v>
      </c>
      <c r="D200" s="146"/>
      <c r="E200" s="148"/>
      <c r="F200" s="148"/>
      <c r="G200" s="146"/>
      <c r="J200" s="291"/>
      <c r="U200" s="167"/>
      <c r="CF200" s="140"/>
      <c r="CG200" s="89"/>
    </row>
    <row r="201" spans="1:85" ht="30" customHeight="1">
      <c r="A201" s="289" t="s">
        <v>3040</v>
      </c>
      <c r="B201" s="140">
        <v>1</v>
      </c>
      <c r="C201" s="290">
        <v>20000</v>
      </c>
      <c r="D201" s="146"/>
      <c r="E201" s="148"/>
      <c r="F201" s="148"/>
      <c r="G201" s="146"/>
      <c r="J201" s="291"/>
      <c r="U201" s="167"/>
      <c r="CF201" s="140"/>
      <c r="CG201" s="89"/>
    </row>
    <row r="202" spans="1:85" ht="30" customHeight="1">
      <c r="A202" s="289" t="s">
        <v>3041</v>
      </c>
      <c r="B202" s="140">
        <v>174</v>
      </c>
      <c r="C202" s="290">
        <v>3447992</v>
      </c>
      <c r="D202" s="146">
        <f>B209+B208+B199+B200</f>
        <v>174</v>
      </c>
      <c r="E202" s="287">
        <f>C209+C208+C200+C199</f>
        <v>3447992</v>
      </c>
      <c r="F202" s="287"/>
      <c r="G202" s="288"/>
      <c r="H202" s="291"/>
      <c r="U202" s="167"/>
      <c r="CF202" s="140"/>
      <c r="CG202" s="89"/>
    </row>
    <row r="203" spans="1:85" ht="30" customHeight="1">
      <c r="A203" s="289" t="s">
        <v>1667</v>
      </c>
      <c r="B203" s="140">
        <v>181</v>
      </c>
      <c r="C203" s="290">
        <v>3562992</v>
      </c>
      <c r="D203" s="146">
        <f>B202+B197</f>
        <v>181</v>
      </c>
      <c r="E203" s="287">
        <f>C197+C202</f>
        <v>3562992</v>
      </c>
      <c r="F203" s="287"/>
      <c r="G203" s="288"/>
      <c r="U203" s="167"/>
      <c r="CF203" s="140"/>
      <c r="CG203" s="89"/>
    </row>
    <row r="204" spans="1:85" ht="30" customHeight="1">
      <c r="A204" s="292" t="s">
        <v>1668</v>
      </c>
      <c r="C204" s="290"/>
      <c r="D204" s="146"/>
      <c r="E204" s="148"/>
      <c r="F204" s="148"/>
      <c r="G204" s="146"/>
      <c r="U204" s="167"/>
      <c r="CF204" s="140"/>
      <c r="CG204" s="89"/>
    </row>
    <row r="205" spans="1:85" ht="30" customHeight="1">
      <c r="A205" s="289" t="s">
        <v>1669</v>
      </c>
      <c r="B205" s="140">
        <v>1</v>
      </c>
      <c r="C205" s="290">
        <v>8000</v>
      </c>
      <c r="D205" s="146"/>
      <c r="E205" s="148"/>
      <c r="F205" s="148"/>
      <c r="G205" s="146"/>
      <c r="U205" s="167"/>
      <c r="CF205" s="140"/>
      <c r="CG205" s="89"/>
    </row>
    <row r="206" spans="1:85" ht="30" customHeight="1">
      <c r="A206" s="289" t="s">
        <v>1670</v>
      </c>
      <c r="B206" s="140">
        <v>6</v>
      </c>
      <c r="C206" s="290">
        <v>107000</v>
      </c>
      <c r="D206" s="146"/>
      <c r="E206" s="148"/>
      <c r="F206" s="148"/>
      <c r="G206" s="146"/>
      <c r="U206" s="167"/>
      <c r="CF206" s="140"/>
      <c r="CG206" s="89"/>
    </row>
    <row r="207" spans="1:85" ht="30" customHeight="1">
      <c r="A207" s="292" t="s">
        <v>1671</v>
      </c>
      <c r="C207" s="290"/>
      <c r="D207" s="146"/>
      <c r="E207" s="148"/>
      <c r="F207" s="148"/>
      <c r="G207" s="146"/>
      <c r="U207" s="167"/>
      <c r="CF207" s="140"/>
      <c r="CG207" s="89"/>
    </row>
    <row r="208" spans="1:85" s="168" customFormat="1" ht="30" customHeight="1">
      <c r="A208" s="289" t="s">
        <v>1669</v>
      </c>
      <c r="B208" s="140">
        <v>29</v>
      </c>
      <c r="C208" s="290">
        <v>422000</v>
      </c>
      <c r="D208" s="146"/>
      <c r="E208" s="148"/>
      <c r="F208" s="148"/>
      <c r="G208" s="146"/>
      <c r="H208" s="140"/>
      <c r="I208" s="140"/>
      <c r="J208" s="140"/>
      <c r="K208" s="145"/>
      <c r="L208" s="145"/>
      <c r="M208" s="145"/>
      <c r="N208" s="146"/>
      <c r="O208" s="147"/>
      <c r="P208" s="319"/>
      <c r="Q208" s="148"/>
      <c r="R208" s="148"/>
      <c r="S208" s="140"/>
      <c r="T208" s="140"/>
      <c r="U208" s="156"/>
      <c r="V208" s="140"/>
      <c r="W208" s="140"/>
      <c r="X208" s="140"/>
      <c r="Y208" s="148"/>
      <c r="Z208" s="140"/>
      <c r="AA208" s="148"/>
      <c r="AB208" s="148"/>
      <c r="AC208" s="149"/>
      <c r="AD208" s="149"/>
      <c r="AE208" s="148"/>
      <c r="AF208" s="140"/>
      <c r="AG208" s="148"/>
      <c r="AH208" s="148"/>
      <c r="AI208" s="148"/>
      <c r="AJ208" s="148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6"/>
      <c r="AY208" s="146"/>
      <c r="AZ208" s="140"/>
      <c r="BA208" s="151"/>
      <c r="BB208" s="148"/>
      <c r="BC208" s="146"/>
      <c r="BD208" s="146"/>
      <c r="BE208" s="146"/>
      <c r="BF208" s="146"/>
      <c r="BG208" s="146"/>
      <c r="BH208" s="148"/>
      <c r="BI208" s="365"/>
      <c r="BJ208" s="148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0"/>
      <c r="CB208" s="140"/>
      <c r="CC208" s="140"/>
      <c r="CD208" s="140"/>
      <c r="CE208" s="140"/>
      <c r="CF208" s="140"/>
      <c r="CG208" s="89"/>
    </row>
    <row r="209" spans="1:85" s="168" customFormat="1" ht="30" customHeight="1" thickBot="1">
      <c r="A209" s="293" t="s">
        <v>1670</v>
      </c>
      <c r="B209" s="294">
        <v>139</v>
      </c>
      <c r="C209" s="295">
        <v>2941792</v>
      </c>
      <c r="D209" s="146"/>
      <c r="E209" s="287"/>
      <c r="F209" s="287"/>
      <c r="G209" s="288"/>
      <c r="H209" s="140"/>
      <c r="I209" s="140"/>
      <c r="J209" s="140"/>
      <c r="K209" s="145"/>
      <c r="L209" s="145"/>
      <c r="M209" s="145"/>
      <c r="N209" s="146"/>
      <c r="O209" s="147"/>
      <c r="P209" s="319"/>
      <c r="Q209" s="148"/>
      <c r="R209" s="148"/>
      <c r="S209" s="140"/>
      <c r="T209" s="140"/>
      <c r="U209" s="167"/>
      <c r="V209" s="140"/>
      <c r="W209" s="140"/>
      <c r="X209" s="140"/>
      <c r="Y209" s="148"/>
      <c r="Z209" s="140"/>
      <c r="AA209" s="148"/>
      <c r="AB209" s="148"/>
      <c r="AC209" s="149"/>
      <c r="AD209" s="149"/>
      <c r="AE209" s="148"/>
      <c r="AF209" s="140"/>
      <c r="AG209" s="148"/>
      <c r="AH209" s="148"/>
      <c r="AI209" s="148"/>
      <c r="AJ209" s="148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6"/>
      <c r="AY209" s="146"/>
      <c r="AZ209" s="140"/>
      <c r="BA209" s="151"/>
      <c r="BB209" s="148"/>
      <c r="BC209" s="146"/>
      <c r="BD209" s="146"/>
      <c r="BE209" s="146"/>
      <c r="BF209" s="146"/>
      <c r="BG209" s="146"/>
      <c r="BH209" s="148"/>
      <c r="BI209" s="365"/>
      <c r="BJ209" s="148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0"/>
      <c r="CB209" s="140"/>
      <c r="CC209" s="140"/>
      <c r="CD209" s="140"/>
      <c r="CE209" s="140"/>
      <c r="CF209" s="140"/>
      <c r="CG209" s="89"/>
    </row>
    <row r="210" spans="1:85" s="168" customFormat="1" ht="30" customHeight="1">
      <c r="A210" s="153"/>
      <c r="B210" s="140"/>
      <c r="C210" s="140"/>
      <c r="D210" s="146"/>
      <c r="E210" s="140"/>
      <c r="F210" s="140"/>
      <c r="G210" s="146"/>
      <c r="H210" s="140"/>
      <c r="I210" s="140"/>
      <c r="J210" s="140"/>
      <c r="K210" s="145"/>
      <c r="L210" s="145"/>
      <c r="M210" s="145"/>
      <c r="N210" s="146"/>
      <c r="O210" s="147"/>
      <c r="P210" s="319"/>
      <c r="Q210" s="148"/>
      <c r="R210" s="148"/>
      <c r="S210" s="140"/>
      <c r="T210" s="140"/>
      <c r="U210" s="167"/>
      <c r="V210" s="140"/>
      <c r="W210" s="140"/>
      <c r="X210" s="140"/>
      <c r="Y210" s="148"/>
      <c r="Z210" s="140"/>
      <c r="AA210" s="148"/>
      <c r="AB210" s="148"/>
      <c r="AC210" s="149"/>
      <c r="AD210" s="149"/>
      <c r="AE210" s="148"/>
      <c r="AF210" s="140"/>
      <c r="AG210" s="148"/>
      <c r="AH210" s="148"/>
      <c r="AI210" s="148"/>
      <c r="AJ210" s="148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6"/>
      <c r="AY210" s="146"/>
      <c r="AZ210" s="140"/>
      <c r="BA210" s="151"/>
      <c r="BB210" s="148"/>
      <c r="BC210" s="146"/>
      <c r="BD210" s="146"/>
      <c r="BE210" s="146"/>
      <c r="BF210" s="146"/>
      <c r="BG210" s="146"/>
      <c r="BH210" s="148"/>
      <c r="BI210" s="365"/>
      <c r="BJ210" s="148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0"/>
      <c r="CB210" s="140"/>
      <c r="CC210" s="140"/>
      <c r="CD210" s="140"/>
      <c r="CE210" s="140"/>
      <c r="CF210" s="140"/>
      <c r="CG210" s="89"/>
    </row>
    <row r="211" spans="1:85" s="168" customFormat="1" ht="30" customHeight="1">
      <c r="A211" s="153"/>
      <c r="B211" s="140"/>
      <c r="C211" s="140"/>
      <c r="D211" s="140"/>
      <c r="E211" s="140"/>
      <c r="F211" s="140"/>
      <c r="G211" s="146"/>
      <c r="H211" s="140"/>
      <c r="I211" s="140"/>
      <c r="J211" s="140"/>
      <c r="K211" s="145"/>
      <c r="L211" s="145"/>
      <c r="M211" s="145"/>
      <c r="N211" s="146"/>
      <c r="O211" s="147"/>
      <c r="P211" s="319"/>
      <c r="Q211" s="148"/>
      <c r="R211" s="148"/>
      <c r="S211" s="140"/>
      <c r="T211" s="140"/>
      <c r="U211" s="167"/>
      <c r="V211" s="140"/>
      <c r="W211" s="140"/>
      <c r="X211" s="140"/>
      <c r="Y211" s="148"/>
      <c r="Z211" s="140"/>
      <c r="AA211" s="148"/>
      <c r="AB211" s="148"/>
      <c r="AC211" s="149"/>
      <c r="AD211" s="149"/>
      <c r="AE211" s="148"/>
      <c r="AF211" s="140"/>
      <c r="AG211" s="148"/>
      <c r="AH211" s="148"/>
      <c r="AI211" s="148"/>
      <c r="AJ211" s="148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6"/>
      <c r="AY211" s="146"/>
      <c r="AZ211" s="140"/>
      <c r="BA211" s="151"/>
      <c r="BB211" s="148"/>
      <c r="BC211" s="146"/>
      <c r="BD211" s="146"/>
      <c r="BE211" s="146"/>
      <c r="BF211" s="146"/>
      <c r="BG211" s="146"/>
      <c r="BH211" s="148"/>
      <c r="BI211" s="365"/>
      <c r="BJ211" s="148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0"/>
      <c r="CB211" s="140"/>
      <c r="CC211" s="140"/>
      <c r="CD211" s="140"/>
      <c r="CE211" s="140"/>
      <c r="CF211" s="140"/>
      <c r="CG211" s="89"/>
    </row>
    <row r="212" spans="1:85" s="168" customFormat="1" ht="30" customHeight="1">
      <c r="A212" s="153"/>
      <c r="B212" s="140"/>
      <c r="C212" s="140"/>
      <c r="D212" s="140"/>
      <c r="E212" s="140"/>
      <c r="F212" s="140"/>
      <c r="G212" s="146"/>
      <c r="H212" s="140"/>
      <c r="I212" s="140"/>
      <c r="J212" s="140"/>
      <c r="K212" s="145"/>
      <c r="L212" s="145"/>
      <c r="M212" s="145"/>
      <c r="N212" s="146"/>
      <c r="O212" s="147"/>
      <c r="P212" s="319"/>
      <c r="Q212" s="148"/>
      <c r="R212" s="148"/>
      <c r="S212" s="140"/>
      <c r="T212" s="140"/>
      <c r="U212" s="167"/>
      <c r="V212" s="140"/>
      <c r="W212" s="140"/>
      <c r="X212" s="140"/>
      <c r="Y212" s="148"/>
      <c r="Z212" s="140"/>
      <c r="AA212" s="148"/>
      <c r="AB212" s="148"/>
      <c r="AC212" s="149"/>
      <c r="AD212" s="149"/>
      <c r="AE212" s="148"/>
      <c r="AF212" s="140"/>
      <c r="AG212" s="148"/>
      <c r="AH212" s="148"/>
      <c r="AI212" s="148"/>
      <c r="AJ212" s="148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6"/>
      <c r="AY212" s="146"/>
      <c r="AZ212" s="140"/>
      <c r="BA212" s="151"/>
      <c r="BB212" s="148"/>
      <c r="BC212" s="146"/>
      <c r="BD212" s="146"/>
      <c r="BE212" s="146"/>
      <c r="BF212" s="146"/>
      <c r="BG212" s="146"/>
      <c r="BH212" s="148"/>
      <c r="BI212" s="365"/>
      <c r="BJ212" s="148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0"/>
      <c r="CB212" s="140"/>
      <c r="CC212" s="140"/>
      <c r="CD212" s="140"/>
      <c r="CE212" s="140"/>
      <c r="CF212" s="140"/>
      <c r="CG212" s="89"/>
    </row>
    <row r="213" spans="1:85" s="168" customFormat="1" ht="30" customHeight="1">
      <c r="A213" s="153"/>
      <c r="B213" s="140"/>
      <c r="C213" s="140"/>
      <c r="D213" s="140"/>
      <c r="E213" s="140"/>
      <c r="F213" s="140"/>
      <c r="G213" s="146"/>
      <c r="H213" s="140"/>
      <c r="I213" s="140"/>
      <c r="J213" s="140"/>
      <c r="K213" s="145"/>
      <c r="L213" s="145"/>
      <c r="M213" s="145"/>
      <c r="N213" s="146"/>
      <c r="O213" s="147"/>
      <c r="P213" s="319"/>
      <c r="Q213" s="148"/>
      <c r="R213" s="148"/>
      <c r="S213" s="140"/>
      <c r="T213" s="140"/>
      <c r="U213" s="167"/>
      <c r="V213" s="140"/>
      <c r="W213" s="140"/>
      <c r="X213" s="140"/>
      <c r="Y213" s="148"/>
      <c r="Z213" s="140"/>
      <c r="AA213" s="148"/>
      <c r="AB213" s="148"/>
      <c r="AC213" s="149"/>
      <c r="AD213" s="149"/>
      <c r="AE213" s="148"/>
      <c r="AF213" s="140"/>
      <c r="AG213" s="148"/>
      <c r="AH213" s="148"/>
      <c r="AI213" s="148"/>
      <c r="AJ213" s="148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6"/>
      <c r="AY213" s="146"/>
      <c r="AZ213" s="140"/>
      <c r="BA213" s="151"/>
      <c r="BB213" s="148"/>
      <c r="BC213" s="146"/>
      <c r="BD213" s="146"/>
      <c r="BE213" s="146"/>
      <c r="BF213" s="146"/>
      <c r="BG213" s="146"/>
      <c r="BH213" s="148"/>
      <c r="BI213" s="365"/>
      <c r="BJ213" s="148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0"/>
      <c r="CB213" s="140"/>
      <c r="CC213" s="140"/>
      <c r="CD213" s="140"/>
      <c r="CE213" s="140"/>
      <c r="CF213" s="140"/>
      <c r="CG213" s="89"/>
    </row>
    <row r="214" spans="1:85" s="168" customFormat="1" ht="30" customHeight="1">
      <c r="A214" s="153"/>
      <c r="B214" s="140"/>
      <c r="C214" s="140"/>
      <c r="D214" s="140"/>
      <c r="E214" s="140"/>
      <c r="F214" s="140"/>
      <c r="G214" s="146"/>
      <c r="H214" s="140"/>
      <c r="I214" s="140"/>
      <c r="J214" s="140"/>
      <c r="K214" s="145"/>
      <c r="L214" s="145"/>
      <c r="M214" s="145"/>
      <c r="N214" s="146"/>
      <c r="O214" s="147"/>
      <c r="P214" s="319"/>
      <c r="Q214" s="148"/>
      <c r="R214" s="148"/>
      <c r="S214" s="140"/>
      <c r="T214" s="140"/>
      <c r="U214" s="167"/>
      <c r="V214" s="140"/>
      <c r="W214" s="140"/>
      <c r="X214" s="140"/>
      <c r="Y214" s="148"/>
      <c r="Z214" s="140"/>
      <c r="AA214" s="148"/>
      <c r="AB214" s="148"/>
      <c r="AC214" s="149"/>
      <c r="AD214" s="149"/>
      <c r="AE214" s="148"/>
      <c r="AF214" s="140"/>
      <c r="AG214" s="148"/>
      <c r="AH214" s="148"/>
      <c r="AI214" s="148"/>
      <c r="AJ214" s="148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6"/>
      <c r="AY214" s="146"/>
      <c r="AZ214" s="140"/>
      <c r="BA214" s="151"/>
      <c r="BB214" s="148"/>
      <c r="BC214" s="146"/>
      <c r="BD214" s="146"/>
      <c r="BE214" s="146"/>
      <c r="BF214" s="146"/>
      <c r="BG214" s="146"/>
      <c r="BH214" s="148"/>
      <c r="BI214" s="365"/>
      <c r="BJ214" s="148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0"/>
      <c r="CB214" s="140"/>
      <c r="CC214" s="140"/>
      <c r="CD214" s="140"/>
      <c r="CE214" s="140"/>
      <c r="CF214" s="140"/>
      <c r="CG214" s="89"/>
    </row>
    <row r="215" spans="1:85" s="168" customFormat="1" ht="30" customHeight="1" thickBot="1">
      <c r="A215" s="159"/>
      <c r="B215" s="294"/>
      <c r="C215" s="294"/>
      <c r="D215" s="294"/>
      <c r="E215" s="294"/>
      <c r="F215" s="294"/>
      <c r="G215" s="296"/>
      <c r="H215" s="294"/>
      <c r="I215" s="294"/>
      <c r="J215" s="294"/>
      <c r="K215" s="297"/>
      <c r="L215" s="297"/>
      <c r="M215" s="297"/>
      <c r="N215" s="296"/>
      <c r="O215" s="298"/>
      <c r="P215" s="302"/>
      <c r="Q215" s="299"/>
      <c r="R215" s="299"/>
      <c r="S215" s="294"/>
      <c r="T215" s="294"/>
      <c r="U215" s="300"/>
      <c r="V215" s="294"/>
      <c r="W215" s="294"/>
      <c r="X215" s="294"/>
      <c r="Y215" s="299"/>
      <c r="Z215" s="294"/>
      <c r="AA215" s="299"/>
      <c r="AB215" s="299"/>
      <c r="AC215" s="301"/>
      <c r="AD215" s="301"/>
      <c r="AE215" s="299"/>
      <c r="AF215" s="294"/>
      <c r="AG215" s="299"/>
      <c r="AH215" s="299"/>
      <c r="AI215" s="299"/>
      <c r="AJ215" s="299"/>
      <c r="AK215" s="294"/>
      <c r="AL215" s="294"/>
      <c r="AM215" s="294"/>
      <c r="AN215" s="294"/>
      <c r="AO215" s="294"/>
      <c r="AP215" s="294"/>
      <c r="AQ215" s="294"/>
      <c r="AR215" s="294"/>
      <c r="AS215" s="294"/>
      <c r="AT215" s="294"/>
      <c r="AU215" s="294"/>
      <c r="AV215" s="294"/>
      <c r="AW215" s="294"/>
      <c r="AX215" s="296"/>
      <c r="AY215" s="296"/>
      <c r="AZ215" s="294"/>
      <c r="BA215" s="302"/>
      <c r="BB215" s="299"/>
      <c r="BC215" s="296"/>
      <c r="BD215" s="296"/>
      <c r="BE215" s="296"/>
      <c r="BF215" s="296"/>
      <c r="BG215" s="296"/>
      <c r="BH215" s="299"/>
      <c r="BI215" s="364"/>
      <c r="BJ215" s="299"/>
      <c r="BK215" s="296"/>
      <c r="BL215" s="296"/>
      <c r="BM215" s="296"/>
      <c r="BN215" s="296"/>
      <c r="BO215" s="296"/>
      <c r="BP215" s="296"/>
      <c r="BQ215" s="296"/>
      <c r="BR215" s="296"/>
      <c r="BS215" s="296"/>
      <c r="BT215" s="296"/>
      <c r="BU215" s="296"/>
      <c r="BV215" s="296"/>
      <c r="BW215" s="296"/>
      <c r="BX215" s="296"/>
      <c r="BY215" s="296"/>
      <c r="BZ215" s="296"/>
      <c r="CA215" s="294"/>
      <c r="CB215" s="294"/>
      <c r="CC215" s="294"/>
      <c r="CD215" s="294"/>
      <c r="CE215" s="294"/>
      <c r="CF215" s="294"/>
      <c r="CG215" s="89"/>
    </row>
    <row r="216" spans="1:84" s="168" customFormat="1" ht="30" customHeight="1">
      <c r="A216" s="140"/>
      <c r="B216" s="140"/>
      <c r="C216" s="140"/>
      <c r="G216" s="143"/>
      <c r="K216" s="303"/>
      <c r="L216" s="303"/>
      <c r="M216" s="303"/>
      <c r="N216" s="143"/>
      <c r="O216" s="304"/>
      <c r="P216" s="308"/>
      <c r="Q216" s="305"/>
      <c r="R216" s="305"/>
      <c r="U216" s="306"/>
      <c r="Y216" s="305"/>
      <c r="AA216" s="305"/>
      <c r="AB216" s="305"/>
      <c r="AC216" s="307"/>
      <c r="AD216" s="307"/>
      <c r="AE216" s="305"/>
      <c r="AG216" s="305"/>
      <c r="AH216" s="305"/>
      <c r="AI216" s="305"/>
      <c r="AJ216" s="305"/>
      <c r="AU216" s="140"/>
      <c r="AV216" s="140"/>
      <c r="AW216" s="140"/>
      <c r="AX216" s="143"/>
      <c r="AY216" s="143"/>
      <c r="BA216" s="308"/>
      <c r="BB216" s="305"/>
      <c r="BC216" s="143"/>
      <c r="BD216" s="143"/>
      <c r="BE216" s="143"/>
      <c r="BF216" s="143"/>
      <c r="BG216" s="143"/>
      <c r="BH216" s="305"/>
      <c r="BI216" s="352"/>
      <c r="BJ216" s="305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F216" s="309"/>
    </row>
    <row r="217" spans="7:84" s="168" customFormat="1" ht="30" customHeight="1">
      <c r="G217" s="143"/>
      <c r="K217" s="303"/>
      <c r="L217" s="303"/>
      <c r="M217" s="303"/>
      <c r="N217" s="143"/>
      <c r="O217" s="304"/>
      <c r="P217" s="308"/>
      <c r="Q217" s="305"/>
      <c r="R217" s="305"/>
      <c r="U217" s="306"/>
      <c r="Y217" s="305"/>
      <c r="AA217" s="305"/>
      <c r="AB217" s="305"/>
      <c r="AC217" s="307"/>
      <c r="AD217" s="307"/>
      <c r="AE217" s="305"/>
      <c r="AG217" s="305"/>
      <c r="AH217" s="305"/>
      <c r="AI217" s="305"/>
      <c r="AJ217" s="305"/>
      <c r="AU217" s="140"/>
      <c r="AV217" s="140"/>
      <c r="AW217" s="140"/>
      <c r="AX217" s="143"/>
      <c r="AY217" s="143"/>
      <c r="BA217" s="308"/>
      <c r="BB217" s="305"/>
      <c r="BC217" s="143"/>
      <c r="BD217" s="143"/>
      <c r="BE217" s="143"/>
      <c r="BF217" s="143"/>
      <c r="BG217" s="143"/>
      <c r="BH217" s="305"/>
      <c r="BI217" s="352"/>
      <c r="BJ217" s="305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F217" s="309"/>
    </row>
    <row r="218" spans="7:84" s="168" customFormat="1" ht="30" customHeight="1">
      <c r="G218" s="143"/>
      <c r="K218" s="303"/>
      <c r="L218" s="303"/>
      <c r="M218" s="303"/>
      <c r="N218" s="143"/>
      <c r="O218" s="304"/>
      <c r="P218" s="308"/>
      <c r="Q218" s="305"/>
      <c r="R218" s="305"/>
      <c r="U218" s="306"/>
      <c r="Y218" s="305"/>
      <c r="AA218" s="305"/>
      <c r="AB218" s="305"/>
      <c r="AC218" s="307"/>
      <c r="AD218" s="307"/>
      <c r="AE218" s="305"/>
      <c r="AG218" s="305"/>
      <c r="AH218" s="305"/>
      <c r="AI218" s="305"/>
      <c r="AJ218" s="305"/>
      <c r="AU218" s="140"/>
      <c r="AV218" s="140"/>
      <c r="AW218" s="140"/>
      <c r="AX218" s="143"/>
      <c r="AY218" s="143"/>
      <c r="BA218" s="308"/>
      <c r="BB218" s="305"/>
      <c r="BC218" s="143"/>
      <c r="BD218" s="143"/>
      <c r="BE218" s="143"/>
      <c r="BF218" s="143"/>
      <c r="BG218" s="143"/>
      <c r="BH218" s="305"/>
      <c r="BI218" s="352"/>
      <c r="BJ218" s="305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F218" s="309"/>
    </row>
    <row r="219" spans="7:84" s="168" customFormat="1" ht="30" customHeight="1">
      <c r="G219" s="143"/>
      <c r="K219" s="303"/>
      <c r="L219" s="303"/>
      <c r="M219" s="303"/>
      <c r="N219" s="143"/>
      <c r="O219" s="304"/>
      <c r="P219" s="308"/>
      <c r="Q219" s="305"/>
      <c r="R219" s="305"/>
      <c r="U219" s="306"/>
      <c r="Y219" s="305"/>
      <c r="AA219" s="305"/>
      <c r="AB219" s="305"/>
      <c r="AC219" s="307"/>
      <c r="AD219" s="307"/>
      <c r="AE219" s="305"/>
      <c r="AG219" s="305"/>
      <c r="AH219" s="305"/>
      <c r="AI219" s="305"/>
      <c r="AJ219" s="305"/>
      <c r="AU219" s="140"/>
      <c r="AV219" s="140"/>
      <c r="AW219" s="140"/>
      <c r="AX219" s="143"/>
      <c r="AY219" s="143"/>
      <c r="BA219" s="308"/>
      <c r="BB219" s="305"/>
      <c r="BC219" s="143"/>
      <c r="BD219" s="143"/>
      <c r="BE219" s="143"/>
      <c r="BF219" s="143"/>
      <c r="BG219" s="143"/>
      <c r="BH219" s="305"/>
      <c r="BI219" s="352"/>
      <c r="BJ219" s="305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F219" s="309"/>
    </row>
    <row r="220" spans="7:84" s="168" customFormat="1" ht="30" customHeight="1">
      <c r="G220" s="143"/>
      <c r="K220" s="303"/>
      <c r="L220" s="303"/>
      <c r="M220" s="303"/>
      <c r="N220" s="143"/>
      <c r="O220" s="304"/>
      <c r="P220" s="308"/>
      <c r="Q220" s="305"/>
      <c r="R220" s="305"/>
      <c r="U220" s="306"/>
      <c r="Y220" s="305"/>
      <c r="AA220" s="305"/>
      <c r="AB220" s="305"/>
      <c r="AC220" s="307"/>
      <c r="AD220" s="307"/>
      <c r="AE220" s="305"/>
      <c r="AG220" s="305"/>
      <c r="AH220" s="305"/>
      <c r="AI220" s="305"/>
      <c r="AJ220" s="305"/>
      <c r="AU220" s="140"/>
      <c r="AV220" s="140"/>
      <c r="AW220" s="140"/>
      <c r="AX220" s="143"/>
      <c r="AY220" s="143"/>
      <c r="BA220" s="308"/>
      <c r="BB220" s="305"/>
      <c r="BC220" s="143"/>
      <c r="BD220" s="143"/>
      <c r="BE220" s="143"/>
      <c r="BF220" s="143"/>
      <c r="BG220" s="143"/>
      <c r="BH220" s="305"/>
      <c r="BI220" s="352"/>
      <c r="BJ220" s="305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F220" s="309"/>
    </row>
    <row r="221" spans="7:84" s="168" customFormat="1" ht="30" customHeight="1">
      <c r="G221" s="143"/>
      <c r="K221" s="303"/>
      <c r="L221" s="303"/>
      <c r="M221" s="303"/>
      <c r="N221" s="143"/>
      <c r="O221" s="304"/>
      <c r="P221" s="308"/>
      <c r="Q221" s="305"/>
      <c r="R221" s="305"/>
      <c r="U221" s="306"/>
      <c r="Y221" s="305"/>
      <c r="AA221" s="305"/>
      <c r="AB221" s="305"/>
      <c r="AC221" s="307"/>
      <c r="AD221" s="307"/>
      <c r="AE221" s="305"/>
      <c r="AG221" s="305"/>
      <c r="AH221" s="305"/>
      <c r="AI221" s="305"/>
      <c r="AJ221" s="305"/>
      <c r="AU221" s="140"/>
      <c r="AV221" s="140"/>
      <c r="AW221" s="140"/>
      <c r="AX221" s="143"/>
      <c r="AY221" s="143"/>
      <c r="BA221" s="308"/>
      <c r="BB221" s="305"/>
      <c r="BC221" s="143"/>
      <c r="BD221" s="143"/>
      <c r="BE221" s="143"/>
      <c r="BF221" s="143"/>
      <c r="BG221" s="143"/>
      <c r="BH221" s="305"/>
      <c r="BI221" s="352"/>
      <c r="BJ221" s="305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F221" s="309"/>
    </row>
    <row r="222" spans="7:84" s="168" customFormat="1" ht="30" customHeight="1">
      <c r="G222" s="143"/>
      <c r="K222" s="303"/>
      <c r="L222" s="303"/>
      <c r="M222" s="303"/>
      <c r="N222" s="143"/>
      <c r="O222" s="304"/>
      <c r="P222" s="308"/>
      <c r="Q222" s="305"/>
      <c r="R222" s="305"/>
      <c r="U222" s="306"/>
      <c r="Y222" s="305"/>
      <c r="AA222" s="305"/>
      <c r="AB222" s="305"/>
      <c r="AC222" s="307"/>
      <c r="AD222" s="307"/>
      <c r="AE222" s="305"/>
      <c r="AG222" s="305"/>
      <c r="AH222" s="305"/>
      <c r="AI222" s="305"/>
      <c r="AJ222" s="305"/>
      <c r="AU222" s="140"/>
      <c r="AV222" s="140"/>
      <c r="AW222" s="140"/>
      <c r="AX222" s="143"/>
      <c r="AY222" s="143"/>
      <c r="BA222" s="308"/>
      <c r="BB222" s="305"/>
      <c r="BC222" s="143"/>
      <c r="BD222" s="143"/>
      <c r="BE222" s="143"/>
      <c r="BF222" s="143"/>
      <c r="BG222" s="143"/>
      <c r="BH222" s="305"/>
      <c r="BI222" s="352"/>
      <c r="BJ222" s="305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F222" s="309"/>
    </row>
    <row r="223" spans="7:84" s="168" customFormat="1" ht="30" customHeight="1">
      <c r="G223" s="143"/>
      <c r="K223" s="303"/>
      <c r="L223" s="303"/>
      <c r="M223" s="303"/>
      <c r="N223" s="143"/>
      <c r="O223" s="304"/>
      <c r="P223" s="308"/>
      <c r="Q223" s="305"/>
      <c r="R223" s="305"/>
      <c r="U223" s="306"/>
      <c r="Y223" s="305"/>
      <c r="AA223" s="305"/>
      <c r="AB223" s="305"/>
      <c r="AC223" s="307"/>
      <c r="AD223" s="307"/>
      <c r="AE223" s="305"/>
      <c r="AG223" s="305"/>
      <c r="AH223" s="305"/>
      <c r="AI223" s="305"/>
      <c r="AJ223" s="305"/>
      <c r="AU223" s="140"/>
      <c r="AV223" s="140"/>
      <c r="AW223" s="140"/>
      <c r="AX223" s="143"/>
      <c r="AY223" s="143"/>
      <c r="BA223" s="308"/>
      <c r="BB223" s="305"/>
      <c r="BC223" s="143"/>
      <c r="BD223" s="143"/>
      <c r="BE223" s="143"/>
      <c r="BF223" s="143"/>
      <c r="BG223" s="143"/>
      <c r="BH223" s="305"/>
      <c r="BI223" s="352"/>
      <c r="BJ223" s="305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F223" s="309"/>
    </row>
    <row r="224" spans="7:84" s="168" customFormat="1" ht="30" customHeight="1">
      <c r="G224" s="143"/>
      <c r="K224" s="303"/>
      <c r="L224" s="303"/>
      <c r="M224" s="303"/>
      <c r="N224" s="143"/>
      <c r="O224" s="304"/>
      <c r="P224" s="308"/>
      <c r="Q224" s="305"/>
      <c r="R224" s="305"/>
      <c r="U224" s="306"/>
      <c r="Y224" s="305"/>
      <c r="AA224" s="305"/>
      <c r="AB224" s="305"/>
      <c r="AC224" s="307"/>
      <c r="AD224" s="307"/>
      <c r="AE224" s="305"/>
      <c r="AG224" s="305"/>
      <c r="AH224" s="305"/>
      <c r="AI224" s="305"/>
      <c r="AJ224" s="305"/>
      <c r="AU224" s="140"/>
      <c r="AV224" s="140"/>
      <c r="AW224" s="140"/>
      <c r="AX224" s="143"/>
      <c r="AY224" s="143"/>
      <c r="BA224" s="308"/>
      <c r="BB224" s="305"/>
      <c r="BC224" s="143"/>
      <c r="BD224" s="143"/>
      <c r="BE224" s="143"/>
      <c r="BF224" s="143"/>
      <c r="BG224" s="143"/>
      <c r="BH224" s="305"/>
      <c r="BI224" s="352"/>
      <c r="BJ224" s="305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F224" s="309"/>
    </row>
    <row r="225" spans="7:84" s="168" customFormat="1" ht="30" customHeight="1">
      <c r="G225" s="143"/>
      <c r="K225" s="303"/>
      <c r="L225" s="303"/>
      <c r="M225" s="303"/>
      <c r="N225" s="143"/>
      <c r="O225" s="304"/>
      <c r="P225" s="308"/>
      <c r="Q225" s="305"/>
      <c r="R225" s="305"/>
      <c r="U225" s="306"/>
      <c r="Y225" s="305"/>
      <c r="AA225" s="305"/>
      <c r="AB225" s="305"/>
      <c r="AC225" s="307"/>
      <c r="AD225" s="307"/>
      <c r="AE225" s="305"/>
      <c r="AG225" s="305"/>
      <c r="AH225" s="305"/>
      <c r="AI225" s="305"/>
      <c r="AJ225" s="305"/>
      <c r="AU225" s="140"/>
      <c r="AV225" s="140"/>
      <c r="AW225" s="140"/>
      <c r="AX225" s="143"/>
      <c r="AY225" s="143"/>
      <c r="BA225" s="308"/>
      <c r="BB225" s="305"/>
      <c r="BC225" s="143"/>
      <c r="BD225" s="143"/>
      <c r="BE225" s="143"/>
      <c r="BF225" s="143"/>
      <c r="BG225" s="143"/>
      <c r="BH225" s="305"/>
      <c r="BI225" s="352"/>
      <c r="BJ225" s="305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F225" s="309"/>
    </row>
    <row r="226" ht="30" customHeight="1">
      <c r="U226" s="166"/>
    </row>
    <row r="227" ht="30" customHeight="1">
      <c r="U227" s="166"/>
    </row>
    <row r="228" ht="30" customHeight="1">
      <c r="U228" s="166"/>
    </row>
    <row r="229" ht="30" customHeight="1">
      <c r="U229" s="166"/>
    </row>
    <row r="230" ht="30" customHeight="1">
      <c r="U230" s="166"/>
    </row>
    <row r="231" ht="30" customHeight="1">
      <c r="U231" s="166"/>
    </row>
    <row r="232" ht="30" customHeight="1">
      <c r="U232" s="166"/>
    </row>
    <row r="233" ht="30" customHeight="1">
      <c r="U233" s="166"/>
    </row>
    <row r="234" ht="30" customHeight="1">
      <c r="U234" s="166"/>
    </row>
    <row r="235" ht="30" customHeight="1">
      <c r="U235" s="166"/>
    </row>
    <row r="236" ht="30" customHeight="1">
      <c r="U236" s="166"/>
    </row>
    <row r="237" ht="30" customHeight="1">
      <c r="U237" s="166"/>
    </row>
    <row r="238" ht="30" customHeight="1">
      <c r="U238" s="166"/>
    </row>
    <row r="239" ht="30" customHeight="1">
      <c r="U239" s="166"/>
    </row>
    <row r="240" ht="30" customHeight="1">
      <c r="U240" s="166"/>
    </row>
    <row r="241" ht="30" customHeight="1">
      <c r="U241" s="166"/>
    </row>
    <row r="242" ht="30" customHeight="1">
      <c r="U242" s="166"/>
    </row>
    <row r="243" ht="30" customHeight="1">
      <c r="U243" s="166"/>
    </row>
    <row r="244" ht="30" customHeight="1">
      <c r="U244" s="166"/>
    </row>
    <row r="245" ht="30" customHeight="1">
      <c r="U245" s="166"/>
    </row>
    <row r="246" ht="30" customHeight="1">
      <c r="U246" s="166"/>
    </row>
    <row r="247" ht="30" customHeight="1">
      <c r="U247" s="166"/>
    </row>
    <row r="248" ht="30" customHeight="1">
      <c r="U248" s="166"/>
    </row>
    <row r="249" ht="30" customHeight="1">
      <c r="U249" s="166"/>
    </row>
    <row r="250" ht="30" customHeight="1">
      <c r="U250" s="166"/>
    </row>
    <row r="251" ht="30" customHeight="1">
      <c r="U251" s="166"/>
    </row>
    <row r="252" ht="30" customHeight="1">
      <c r="U252" s="166"/>
    </row>
    <row r="253" ht="30" customHeight="1">
      <c r="U253" s="166"/>
    </row>
    <row r="254" ht="30" customHeight="1">
      <c r="U254" s="166"/>
    </row>
    <row r="255" ht="30" customHeight="1">
      <c r="U255" s="166"/>
    </row>
    <row r="256" ht="30" customHeight="1">
      <c r="U256" s="166"/>
    </row>
    <row r="257" ht="30" customHeight="1">
      <c r="U257" s="166"/>
    </row>
    <row r="258" ht="30" customHeight="1">
      <c r="U258" s="166"/>
    </row>
    <row r="259" ht="30" customHeight="1">
      <c r="U259" s="166"/>
    </row>
    <row r="260" ht="30" customHeight="1">
      <c r="U260" s="166"/>
    </row>
    <row r="261" ht="30" customHeight="1">
      <c r="U261" s="166"/>
    </row>
    <row r="262" ht="30" customHeight="1">
      <c r="U262" s="166"/>
    </row>
    <row r="263" ht="30" customHeight="1">
      <c r="U263" s="166"/>
    </row>
    <row r="264" ht="30" customHeight="1">
      <c r="U264" s="166"/>
    </row>
    <row r="265" ht="30" customHeight="1">
      <c r="U265" s="166"/>
    </row>
    <row r="266" ht="30" customHeight="1">
      <c r="U266" s="166"/>
    </row>
    <row r="267" ht="30" customHeight="1">
      <c r="U267" s="166"/>
    </row>
    <row r="268" ht="30" customHeight="1">
      <c r="U268" s="166"/>
    </row>
    <row r="269" ht="30" customHeight="1">
      <c r="U269" s="166"/>
    </row>
    <row r="270" ht="30" customHeight="1">
      <c r="U270" s="166"/>
    </row>
    <row r="271" ht="30" customHeight="1">
      <c r="U271" s="310"/>
    </row>
    <row r="272" ht="30" customHeight="1">
      <c r="U272" s="166"/>
    </row>
  </sheetData>
  <sheetProtection/>
  <mergeCells count="6">
    <mergeCell ref="BW3:CB3"/>
    <mergeCell ref="AA6:AF6"/>
    <mergeCell ref="AK6:AP6"/>
    <mergeCell ref="AQ6:AW6"/>
    <mergeCell ref="BP1:BR1"/>
    <mergeCell ref="AX1:AZ1"/>
  </mergeCells>
  <conditionalFormatting sqref="CN174:CN176 CG8:CG215">
    <cfRule type="cellIs" priority="1" dxfId="0" operator="between" stopIfTrue="1">
      <formula>2</formula>
      <formula>12</formula>
    </cfRule>
    <cfRule type="cellIs" priority="2" dxfId="6" operator="between" stopIfTrue="1">
      <formula>0</formula>
      <formula>2</formula>
    </cfRule>
    <cfRule type="cellIs" priority="3" dxfId="5" operator="greaterThan" stopIfTrue="1">
      <formula>12</formula>
    </cfRule>
  </conditionalFormatting>
  <conditionalFormatting sqref="CP174:CP176">
    <cfRule type="cellIs" priority="4" dxfId="4" operator="greaterThan" stopIfTrue="1">
      <formula>3</formula>
    </cfRule>
  </conditionalFormatting>
  <conditionalFormatting sqref="CO174:CO176">
    <cfRule type="cellIs" priority="5" dxfId="0" operator="greaterThan" stopIfTrue="1">
      <formula>2</formula>
    </cfRule>
  </conditionalFormatting>
  <conditionalFormatting sqref="CM174:CM176">
    <cfRule type="cellIs" priority="6" dxfId="0" operator="greaterThan" stopIfTrue="1">
      <formula>30</formula>
    </cfRule>
    <cfRule type="cellIs" priority="7" dxfId="1" operator="lessThanOrEqual" stopIfTrue="1">
      <formula>0</formula>
    </cfRule>
  </conditionalFormatting>
  <conditionalFormatting sqref="CM173">
    <cfRule type="cellIs" priority="8" dxfId="0" operator="lessThan" stopIfTrue="1">
      <formula>-2</formula>
    </cfRule>
  </conditionalFormatting>
  <hyperlinks>
    <hyperlink ref="AN42" r:id="rId1" display="leedsorganicgrowers@phonecoop.coop"/>
    <hyperlink ref="AF146" r:id="rId2" display="recycle@stantonrecycling.co.uk"/>
    <hyperlink ref="AF35" r:id="rId3" display="clarkesonrecycling@ntlworld.com"/>
    <hyperlink ref="AF50" r:id="rId4" display="rebecca.jones@thisiseco.co.uk"/>
    <hyperlink ref="AP13" r:id="rId5" display="dbarnacle@agrivert.co.uk"/>
    <hyperlink ref="AP90" r:id="rId6" display="peter.reynolds@jackmoodylimited.co.uk "/>
    <hyperlink ref="AF147" r:id="rId7" display="murphys2@stirling.gov.uk"/>
    <hyperlink ref="AF108" r:id="rId8" display="matthew@mec-recycling.co.uk "/>
    <hyperlink ref="AF176" r:id="rId9" display="AFear@viridor.co.uk"/>
    <hyperlink ref="AP83" r:id="rId10" display="stevenedwards@gwynedd.gov.uk"/>
    <hyperlink ref="AP131" r:id="rId11" display="sherwoodfarms@live.co.uk"/>
    <hyperlink ref="AF153" r:id="rId12" display="sarah.manwaring@theteggroup.plc.uk"/>
    <hyperlink ref="AF152" r:id="rId13" display="sarah.manwaring@theteggroup.plc.uk"/>
    <hyperlink ref="AF77" r:id="rId14" display="greencompltd@btconnect.com"/>
    <hyperlink ref="AF17" r:id="rId15" display="andrewcook@talk21.com "/>
    <hyperlink ref="AP26" r:id="rId16" display="ralph@billybowietankers.co.uk"/>
    <hyperlink ref="AP77" r:id="rId17" display="greencompltd@btconnect.com"/>
    <hyperlink ref="AF89" r:id="rId18" display="peter.reynolds@jackmoodylimited.co.uk  "/>
    <hyperlink ref="AF90" r:id="rId19" display="peter.reynolds@jackmoodylimited.co.uk  "/>
    <hyperlink ref="AP89" r:id="rId20" display="peter.reynolds@jackmoodylimited.co.uk "/>
    <hyperlink ref="AP17" r:id="rId21" display="andrewcook@talk21.com "/>
    <hyperlink ref="AP115" r:id="rId22" display="gearoid.henry@newcastle.gov.uk "/>
    <hyperlink ref="AF115" r:id="rId23" display="gearoid.henry@newcastle.gov.uk "/>
    <hyperlink ref="AF109" r:id="rId24" display="chrism@midukrecycling.co.uk "/>
    <hyperlink ref="AF95" r:id="rId25" display="gregor@keenanrecycling.co.uk "/>
    <hyperlink ref="AP95" r:id="rId26" display="gregor@keenanrecycling.co.uk "/>
    <hyperlink ref="AP152" r:id="rId27" display="Simon.meakin@theteggroup.plc.uk "/>
    <hyperlink ref="AF178" r:id="rId28" display="Wgrhartleyrushton@yahoo.co.uk "/>
    <hyperlink ref="AP178" r:id="rId29" display="Wgrhartleyrushton@yahoo.co.uk "/>
    <hyperlink ref="AP29" r:id="rId30" display="jim.strathern@btconnect.com "/>
    <hyperlink ref="AP147" r:id="rId31" display="murphys2@stirling.gov.uk"/>
    <hyperlink ref="AF46" r:id="rId32" display="james@djandsjrecycling.com"/>
    <hyperlink ref="AF51" r:id="rId33" display="EcoSci@glendale-services.co.uk "/>
    <hyperlink ref="AP51" r:id="rId34" display="EcoSci@glendale-services.co.uk "/>
    <hyperlink ref="AF131" r:id="rId35" display="sherwoodfarms@live.co.uk"/>
    <hyperlink ref="AP96" r:id="rId36" display="gregor@keenanrecycling.co.uk "/>
    <hyperlink ref="AP143" r:id="rId37" display="esther.craister@sita.co.uk "/>
    <hyperlink ref="AP102" r:id="rId38" display="jezakemp@hotmail.com  "/>
    <hyperlink ref="AP46" r:id="rId39" display="angela@djandsjrecycling.com "/>
    <hyperlink ref="AF83" r:id="rId40" display="stevenedwards@gwynedd.gov.uk"/>
    <hyperlink ref="AF10" r:id="rId41" display="gilesw@awjenkinson.co.uk "/>
    <hyperlink ref="AF58" r:id="rId42" display="Rosemary.hynd@fife.gov.uk "/>
    <hyperlink ref="AP58" r:id="rId43" display="Rosemary.hynd@fife.gov.uk "/>
    <hyperlink ref="AP153" r:id="rId44" display="simon.meakin@theteggroup.plc.uk"/>
    <hyperlink ref="AP146" r:id="rId45" display="recycle@stantonrecycling.co.uk"/>
    <hyperlink ref="AF52" r:id="rId46" display="EcoSci@glendale-services.co.uk "/>
    <hyperlink ref="AP52" r:id="rId47" display="jasmine.ball@glendale-services.co.uk "/>
    <hyperlink ref="AJ55" r:id="rId48" display="jcooper@handm.wanadoo.co.uk"/>
    <hyperlink ref="AJ127" r:id="rId49" display="Jo@material-change.com"/>
    <hyperlink ref="AP28" r:id="rId50" display="rachel@biowise.co.uk"/>
    <hyperlink ref="AF160" r:id="rId51" display="c.steward@treefella.com"/>
    <hyperlink ref="AP160" r:id="rId52" display="c.steward@treefella.com"/>
    <hyperlink ref="AF32" r:id="rId53" display="wj.mackintosh@btconnect.com "/>
    <hyperlink ref="AP32" r:id="rId54" display="wj.mackintosh@btconnect.com "/>
    <hyperlink ref="AP151" r:id="rId55" display="Simon.meakin@theteggroup.plc.uk"/>
    <hyperlink ref="AF68" r:id="rId56" display="shaunw@yaggs.co.uk"/>
    <hyperlink ref="AP68" r:id="rId57" display="shaunw@yaggs.co.uk"/>
    <hyperlink ref="AF14" r:id="rId58" display="kmoutos@agrivert.co.uk"/>
    <hyperlink ref="AP49" r:id="rId59" display="kenny.kerr@dundeecity.gov.uk"/>
    <hyperlink ref="AP141" r:id="rId60" display="esther.craister@sita.co.uk "/>
    <hyperlink ref="AP140" r:id="rId61" display="esther.craister@sita.co.uk "/>
    <hyperlink ref="AP87" r:id="rId62" display="stephen.t.smith@biffa.co.uk"/>
    <hyperlink ref="AP175" r:id="rId63" display="rsanders@viridor.co.uk"/>
    <hyperlink ref="AF88" r:id="rId64" display="ehxpp@anglesey.gov.uk"/>
    <hyperlink ref="AJ165" r:id="rId65" display="mailto:jcooper@handm.wanadoo.co.uk"/>
    <hyperlink ref="AL165" r:id="rId66" display="mailto:hwaters@agrivert.co.uk"/>
    <hyperlink ref="AO165" r:id="rId67" display="mailto:jcooper@handm.wanadoo.co.uk"/>
    <hyperlink ref="AV165" r:id="rId68" display="mailto:jcooper@handm.wanadoo.co.uk"/>
    <hyperlink ref="AF67" r:id="rId69" display="john@frmrecycling.co.uk"/>
    <hyperlink ref="AP67" r:id="rId70" display="john@frmrecycling.co.uk"/>
    <hyperlink ref="AF165" r:id="rId71" display="adrian.jefferies@veolia.co.uk"/>
    <hyperlink ref="AF180" r:id="rId72" display="sue.grundon@wlcompost.co.uk"/>
    <hyperlink ref="AF70" r:id="rId73" display="Paul.whyatt@globalrenewables.co.uk"/>
    <hyperlink ref="AF73" r:id="rId74" display="charles.b.gray@btinternet.com "/>
    <hyperlink ref="AP73" r:id="rId75" display="charles.b.gray@btinternet.com "/>
    <hyperlink ref="AP70" r:id="rId76" display="Paul.whyatt@globalrenewables.co.uk"/>
    <hyperlink ref="AP159" r:id="rId77" display="howard@bark.uk.com"/>
    <hyperlink ref="AJ48" r:id="rId78" display="andy@yhs.uk.com"/>
    <hyperlink ref="AN48" r:id="rId79" display="andy@yhs.uk.com"/>
    <hyperlink ref="AP48" r:id="rId80" display="kevin.wendt1@btconnect.com "/>
    <hyperlink ref="AF48" r:id="rId81" display="kevin.wendt1@btconnect.com "/>
    <hyperlink ref="AF162" r:id="rId82" display="Jordi.duran@veolia.co.uk"/>
    <hyperlink ref="AF163" r:id="rId83" display="Jordi.duran@veolia.co.uk"/>
    <hyperlink ref="AF86" r:id="rId84" display="wn.benson@tiscali.co.uk"/>
    <hyperlink ref="AP86" r:id="rId85" display="philbooth@gmail.com"/>
    <hyperlink ref="AF99" r:id="rId86" display="ian.smith@levenseat.co.uk"/>
    <hyperlink ref="AF118" r:id="rId87" display="nick@olus.co.uk"/>
    <hyperlink ref="AF40" r:id="rId88" display="mark@crapperandsons.co.uk"/>
    <hyperlink ref="AP142" r:id="rId89" display="esther.craister@sita.co.uk "/>
    <hyperlink ref="AF124" r:id="rId90" display="robert.ainsworth4@btinternet.com"/>
    <hyperlink ref="AF80" r:id="rId91" display="courtney@greenworldsales.co.uk"/>
    <hyperlink ref="AP80" r:id="rId92" display="courtney@greenworldsales.co.uk"/>
    <hyperlink ref="AF97" r:id="rId93" display="steve@kps.uk.com"/>
    <hyperlink ref="AP97" r:id="rId94" display="steve@kps.uk.com "/>
    <hyperlink ref="AP19" r:id="rId95" display="rodgerM@angus.gov.uk"/>
    <hyperlink ref="AP176" r:id="rId96" display="rgriffith@viridor.co.uk "/>
    <hyperlink ref="AF161" r:id="rId97" display="martin@cornishcompost.co.uk"/>
    <hyperlink ref="AP161" r:id="rId98" display="martin@cornishcompost.co.uk"/>
    <hyperlink ref="AF179" r:id="rId99" display="cheronwcc@ymail.com"/>
    <hyperlink ref="AP179" r:id="rId100" display="mailto:cheronwcc@ymail.com"/>
    <hyperlink ref="AF27" r:id="rId101" display="mailto:stewart.smith@binnskips.co.uk"/>
    <hyperlink ref="AP27" r:id="rId102" display="mailto:stewart.smith@binnskips.co.uk"/>
    <hyperlink ref="AF183" r:id="rId103" display="lindsey.skelton@yorwaste.co.uk"/>
    <hyperlink ref="AF72" r:id="rId104" display="ian.hamilton@gpplantscape.com"/>
    <hyperlink ref="AF169" r:id="rId105" display="msingleton@viridor.co.uk"/>
    <hyperlink ref="AF15" r:id="rId106" display="mailto:jonathan.jones@ameycespa.com"/>
    <hyperlink ref="AP15" r:id="rId107" display="mailto:jonathan.jones@ameycespa.com"/>
    <hyperlink ref="AF31" r:id="rId108" display="swenviro@gmail.com"/>
    <hyperlink ref="AP31" r:id="rId109" display="ian@brackendown.co.uk"/>
    <hyperlink ref="AF117" r:id="rId110" display="arran.cameron@npl-estates.com"/>
    <hyperlink ref="AF63" r:id="rId111" display="ian@frmrecycling.co.uk"/>
    <hyperlink ref="AP117" r:id="rId112" display="arran.cameron@npl-estates.com"/>
    <hyperlink ref="AF54" r:id="rId113" display="keith.morton@falkirk.gov.uk"/>
    <hyperlink ref="AP54" r:id="rId114" display="keith.morton@falkirk.gov.uk"/>
    <hyperlink ref="AF38" r:id="rId115" display="msilvester@coryenvironmental.co.uk"/>
    <hyperlink ref="AP38" r:id="rId116" display="msilvester@coryenvironmental.co.uk"/>
    <hyperlink ref="AF151" r:id="rId117" display="tom.brown@theteggroup.plc.uk"/>
    <hyperlink ref="AF71" r:id="rId118" display="Paul.whyatt@globalrenewables.co.uk"/>
    <hyperlink ref="AP71" r:id="rId119" display="Paul.whyatt@globalrenewables.co.uk"/>
    <hyperlink ref="AF79" r:id="rId120" display="enqs@wlstraughan.co.uk"/>
    <hyperlink ref="AF8" r:id="rId121" display="info@compost-uk.co.uk"/>
    <hyperlink ref="AP8" r:id="rId122" display="info@compost-uk.co.uk"/>
    <hyperlink ref="AF112" r:id="rId123" display="daniel.murray@nwp-recycle.com"/>
    <hyperlink ref="AP112" r:id="rId124" display="david.murray@nwp-recycle.com"/>
    <hyperlink ref="AF60" r:id="rId125" display="buchleyecocentre@hotmail.co.uk"/>
    <hyperlink ref="AP60" r:id="rId126" display="golden_glasgow@hotmail.com"/>
    <hyperlink ref="AF21" r:id="rId127" display="mailto:matthew.lawson@bandbcontractorsltd.co.uk"/>
    <hyperlink ref="AP21" r:id="rId128" display="mailto:matthew.lawson@bandbcontractorsltd.co.uk"/>
    <hyperlink ref="AP162" r:id="rId129" display="paul.stocker@veolia.co.uk"/>
    <hyperlink ref="AP163" r:id="rId130" display="paul.stocker@veolia.co.uk"/>
    <hyperlink ref="AF121" r:id="rId131" display="carl.baker@nottsrecycling.co.uk"/>
    <hyperlink ref="AF173" r:id="rId132" display="kbishop@viridor.co.uk"/>
    <hyperlink ref="AF96" r:id="rId133" display="kat@keenanrecycling.co.uk"/>
    <hyperlink ref="AJ37" r:id="rId134" display="mailto:jcooper@handm.wanadoo.co.uk"/>
    <hyperlink ref="AL37" r:id="rId135" display="mailto:hwaters@agrivert.co.uk"/>
    <hyperlink ref="AN37" r:id="rId136" display="mailto:jcooper@handm.wanadoo.co.uk"/>
    <hyperlink ref="AT37" r:id="rId137" display="mailto:hwaters@agrivert.co.uk"/>
    <hyperlink ref="AF128" r:id="rId138" display="info@sedservices.co.uk"/>
    <hyperlink ref="AP128" r:id="rId139" display="dave.bonehill@sedservices.co.uk"/>
    <hyperlink ref="AF30" r:id="rId140" display="craig@elfordplant.co.uk"/>
    <hyperlink ref="AF78" r:id="rId141" display="waste@greenercomposting.co.uk"/>
    <hyperlink ref="AP78" r:id="rId142" display="Ben.dyson@earthsupply.co.uk"/>
    <hyperlink ref="AF142" r:id="rId143" display="victoria.johnston@sita.co.uk"/>
    <hyperlink ref="AP121" r:id="rId144" display="carl.baker@nottsrecycling.co.uk"/>
    <hyperlink ref="AP30" r:id="rId145" display="craig@elfordplant.co.uk"/>
    <hyperlink ref="AP72" r:id="rId146" display="ian.hamilton@gpplantscape.com"/>
    <hyperlink ref="AP99" r:id="rId147" display="ian.smith@levenseat.co.uk"/>
    <hyperlink ref="AP79" r:id="rId148" display="enqs@wlstraughan.co.uk"/>
    <hyperlink ref="AF23" r:id="rId149" display="bill@appletoncontracts.co.uk"/>
    <hyperlink ref="AP23" r:id="rId150" display="bill@appletoncontracts.co.uk"/>
    <hyperlink ref="AF24" r:id="rId151" display="Mick.Chambers@biffa.co.uk"/>
    <hyperlink ref="AP24" r:id="rId152" display="Mick.Chambers@biffa.co.uk"/>
    <hyperlink ref="AF91" r:id="rId153" display="peter.reynolds@jackmoodylimited.co.uk  "/>
    <hyperlink ref="AP91" r:id="rId154" display="sales@jackmoodylimited.co.uk"/>
    <hyperlink ref="AP25" r:id="rId155" display="Mick.Chambers@biffa.co.uk"/>
    <hyperlink ref="AF25" r:id="rId156" display="Mick.Chambers@biffa.co.uk"/>
    <hyperlink ref="AF55" r:id="rId157" display="richard.greenfield@wrg.co.uk"/>
    <hyperlink ref="AP123" r:id="rId158" display="jeff@hinton-organics.com "/>
    <hyperlink ref="AF154" r:id="rId159" display="info@greenwastecompany.com "/>
    <hyperlink ref="AP154" r:id="rId160" display="info@greenwastecompany.com"/>
    <hyperlink ref="AT154" r:id="rId161" display="hwaters@agrivert.co.uk"/>
    <hyperlink ref="AP133" r:id="rId162" display="david@simproireland.com"/>
    <hyperlink ref="AF22" r:id="rId163" display="Hector.macalister@barr-environmental.co.uk"/>
    <hyperlink ref="AF28" r:id="rId164" display="john@wastewise.co.uk"/>
    <hyperlink ref="AP92" r:id="rId165" display="peter.reynolds@jackmoodylimited.co.uk"/>
    <hyperlink ref="AP156" r:id="rId166" display="morgan@woodhorngroup.co.uk"/>
    <hyperlink ref="AP157" r:id="rId167" display="morgan@woodhorngroup.co.uk"/>
    <hyperlink ref="AF82" r:id="rId168" display="mark@growing-beds.co.uk"/>
    <hyperlink ref="AP82" r:id="rId169" display="mark@growing-beds.co.uk"/>
    <hyperlink ref="AN47" r:id="rId170" display="mytumselby@aol.com"/>
    <hyperlink ref="AF119" r:id="rId171" display="david@organicrecycling.co.uk"/>
    <hyperlink ref="AF145" r:id="rId172" display="Richard.lynas@sita.co.uk"/>
    <hyperlink ref="AP145" r:id="rId173" display="Esther.Craister@sita.co.uk"/>
    <hyperlink ref="AF157" r:id="rId174" display="morgan@woodhorngroup.co.uk"/>
    <hyperlink ref="AF148" r:id="rId175" display="andy.sibley@tamar-energy.com"/>
    <hyperlink ref="AF149" r:id="rId176" display="andy.sibley@tamar-energy.com"/>
    <hyperlink ref="AF150" r:id="rId177" display="andy.sibley@tamar-energy.com"/>
    <hyperlink ref="AP148" r:id="rId178" display="andy.sibley@tamar-energy.com"/>
    <hyperlink ref="AP149" r:id="rId179" display="andy.sibley@tamar-energy.com"/>
    <hyperlink ref="AP150" r:id="rId180" display="andy.sibley@tamar-energy.com"/>
    <hyperlink ref="AF76" r:id="rId181" display="green_away@btinternet.com"/>
    <hyperlink ref="AP76" r:id="rId182" display="green_away@btinternet.com"/>
    <hyperlink ref="AF81" r:id="rId183" display="courtney@greenworldsales.co.uk"/>
    <hyperlink ref="AP81" r:id="rId184" display="courtney@greenworldsales.co.uk"/>
    <hyperlink ref="AF19" r:id="rId185" display="GoodwinR@angus.gov.uk"/>
    <hyperlink ref="AF123" r:id="rId186" display="ange.leslie@btinternet.com"/>
    <hyperlink ref="AF56" r:id="rId187" display="steve.kay@fccenvironment.co.uk"/>
    <hyperlink ref="AP56" r:id="rId188" display="mike.hughes@fccenvironment.co.uk"/>
    <hyperlink ref="AF129" r:id="rId189" display="davejones@severnwaste.com"/>
    <hyperlink ref="AF171" r:id="rId190" display="nhorsfall@viridor.co.uk"/>
    <hyperlink ref="AP171" r:id="rId191" display="cnorton@viridor.co.uk"/>
    <hyperlink ref="AF26" r:id="rId192" display="r.pottie@gmx.com"/>
    <hyperlink ref="AF120" r:id="rId193" display="david@agbag.co.uk"/>
    <hyperlink ref="AP120" r:id="rId194" display="michelle@cjclee.co.uk"/>
    <hyperlink ref="AF126" r:id="rId195" display="Kerry.Love@scottishwaterhorizons.co.uk"/>
    <hyperlink ref="AF127" r:id="rId196" display="Kerry.Love@scottishwater.co.uk"/>
    <hyperlink ref="AP170" r:id="rId197" display="cnorton@viridor.co.uk"/>
    <hyperlink ref="AP173" r:id="rId198" display="rgriffiths@viridor.co.uk"/>
    <hyperlink ref="AF16" r:id="rId199" display="martin.graves@ameycespa.com"/>
    <hyperlink ref="AP16" r:id="rId200" display="martin.graves@ameycespa.com"/>
    <hyperlink ref="AF133" r:id="rId201" display="david@simproireland.com"/>
    <hyperlink ref="AF39" r:id="rId202" display="jo.woollett@fgsagri.co.uk"/>
    <hyperlink ref="AP39" r:id="rId203" display="jo.woollett@fgsagri.co.uk"/>
    <hyperlink ref="AF44" r:id="rId204" display="Dave.morris@cwmenvironmental.co.uk"/>
    <hyperlink ref="AP44" r:id="rId205" display="Dave.morris@cwmenvironmental.co.uk"/>
    <hyperlink ref="AF184" r:id="rId206" display="mike@cowbridgecompost.com"/>
    <hyperlink ref="AP184" r:id="rId207" display="peter.upham@walkerom.com"/>
    <hyperlink ref="AF185" r:id="rId208" display="chris@gbdobsonltd.co.uk"/>
    <hyperlink ref="AP185" r:id="rId209" display="chris@gbdobsonltd.co.uk"/>
    <hyperlink ref="AF49" r:id="rId210" display="jeff.halkett@dundeecity.gov.uk"/>
    <hyperlink ref="AF172" r:id="rId211" display="cburch@viridor.co.uk "/>
    <hyperlink ref="AP172" r:id="rId212" display="jgibson@viridor.co.uk"/>
    <hyperlink ref="AF187" r:id="rId213" display="mike@cowbridgecompost.com"/>
    <hyperlink ref="AP187" r:id="rId214" display="peter.upham@walkerom.com"/>
    <hyperlink ref="AF188" r:id="rId215" display="chris@gbdobsonltd.co.uk"/>
    <hyperlink ref="AP188" r:id="rId216" display="chris@gbdobsonltd.co.uk"/>
  </hyperlinks>
  <printOptions/>
  <pageMargins left="0.55" right="0.48" top="1" bottom="0.73" header="0.5" footer="0.5"/>
  <pageSetup horizontalDpi="300" verticalDpi="300" orientation="landscape" paperSize="9" r:id="rId219"/>
  <headerFooter alignWithMargins="0">
    <oddFooter>&amp;CPage &amp;P of &amp;N</oddFooter>
  </headerFooter>
  <legacyDrawing r:id="rId218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7.57421875" style="0" customWidth="1"/>
    <col min="2" max="2" width="21.7109375" style="0" customWidth="1"/>
    <col min="3" max="3" width="46.7109375" style="0" customWidth="1"/>
  </cols>
  <sheetData>
    <row r="1" ht="13.5" thickBot="1"/>
    <row r="2" spans="1:3" ht="30">
      <c r="A2" s="78" t="s">
        <v>2797</v>
      </c>
      <c r="B2" s="65"/>
      <c r="C2" s="76"/>
    </row>
    <row r="3" spans="1:3" ht="15">
      <c r="A3" s="79" t="s">
        <v>2798</v>
      </c>
      <c r="B3" s="80" t="s">
        <v>2799</v>
      </c>
      <c r="C3" s="81" t="s">
        <v>2801</v>
      </c>
    </row>
    <row r="4" spans="1:3" ht="75">
      <c r="A4" s="82" t="s">
        <v>2802</v>
      </c>
      <c r="B4" s="83" t="s">
        <v>2803</v>
      </c>
      <c r="C4" s="81"/>
    </row>
    <row r="5" spans="1:3" ht="60">
      <c r="A5" s="82" t="s">
        <v>2804</v>
      </c>
      <c r="B5" s="83" t="s">
        <v>2805</v>
      </c>
      <c r="C5" s="84" t="s">
        <v>2806</v>
      </c>
    </row>
    <row r="6" spans="1:3" ht="60">
      <c r="A6" s="82" t="s">
        <v>2807</v>
      </c>
      <c r="B6" s="83" t="s">
        <v>2808</v>
      </c>
      <c r="C6" s="84" t="s">
        <v>2978</v>
      </c>
    </row>
    <row r="7" spans="1:3" ht="60">
      <c r="A7" s="82" t="s">
        <v>2809</v>
      </c>
      <c r="B7" s="83" t="s">
        <v>2808</v>
      </c>
      <c r="C7" s="84" t="s">
        <v>2800</v>
      </c>
    </row>
    <row r="8" spans="1:3" ht="60.75" thickBot="1">
      <c r="A8" s="85" t="s">
        <v>2752</v>
      </c>
      <c r="B8" s="66" t="s">
        <v>2808</v>
      </c>
      <c r="C8" s="77" t="s">
        <v>2810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6384" width="9.140625" style="68" customWidth="1"/>
  </cols>
  <sheetData>
    <row r="2" ht="15">
      <c r="A2" s="67" t="s">
        <v>2713</v>
      </c>
    </row>
    <row r="3" ht="15">
      <c r="A3" s="69" t="s">
        <v>2714</v>
      </c>
    </row>
    <row r="4" ht="15">
      <c r="A4" s="68" t="s">
        <v>2856</v>
      </c>
    </row>
    <row r="5" ht="15">
      <c r="A5" s="101" t="s">
        <v>2975</v>
      </c>
    </row>
    <row r="6" ht="15">
      <c r="A6" s="101" t="s">
        <v>3001</v>
      </c>
    </row>
  </sheetData>
  <sheetProtection/>
  <hyperlinks>
    <hyperlink ref="A3" r:id="rId1" tooltip="blocked::mailto:kerry.love@scottishwater.co.uk" display="mailto:kerry.love@scottishwater.co.uk"/>
    <hyperlink ref="A5" r:id="rId2" display="mailto:Danny.Mckenna@scottishwater.co.uk"/>
    <hyperlink ref="A6" r:id="rId3" display="mailto:mark.manley@newcastle.gov.uk"/>
  </hyperlinks>
  <printOptions/>
  <pageMargins left="0.75" right="0.75" top="1" bottom="1" header="0.5" footer="0.5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6">
      <selection activeCell="N54" sqref="N54"/>
    </sheetView>
  </sheetViews>
  <sheetFormatPr defaultColWidth="9.140625" defaultRowHeight="12.75"/>
  <cols>
    <col min="1" max="1" width="10.421875" style="1" bestFit="1" customWidth="1"/>
    <col min="2" max="2" width="10.140625" style="1" customWidth="1"/>
    <col min="3" max="3" width="8.57421875" style="1" customWidth="1"/>
    <col min="4" max="4" width="16.7109375" style="1" bestFit="1" customWidth="1"/>
    <col min="5" max="5" width="27.28125" style="1" bestFit="1" customWidth="1"/>
    <col min="6" max="16384" width="9.140625" style="1" customWidth="1"/>
  </cols>
  <sheetData>
    <row r="2" spans="1:4" ht="13.5" thickBot="1">
      <c r="A2" s="49"/>
      <c r="B2" s="49"/>
      <c r="C2" s="49"/>
      <c r="D2" s="49"/>
    </row>
    <row r="3" spans="1:8" s="50" customFormat="1" ht="26.25" thickBot="1">
      <c r="A3" s="370" t="s">
        <v>112</v>
      </c>
      <c r="B3" s="371"/>
      <c r="C3" s="371" t="s">
        <v>61</v>
      </c>
      <c r="D3" s="372" t="s">
        <v>60</v>
      </c>
      <c r="E3" s="373"/>
      <c r="F3" s="373"/>
      <c r="G3" s="373"/>
      <c r="H3" s="373"/>
    </row>
    <row r="4" spans="1:8" ht="12.75">
      <c r="A4" s="374">
        <v>40185</v>
      </c>
      <c r="B4" s="94">
        <v>40179</v>
      </c>
      <c r="C4" s="375">
        <v>186</v>
      </c>
      <c r="D4" s="375">
        <v>3259386</v>
      </c>
      <c r="E4" s="95"/>
      <c r="F4" s="95"/>
      <c r="G4" s="95"/>
      <c r="H4" s="95"/>
    </row>
    <row r="5" spans="1:8" ht="12.75">
      <c r="A5" s="374">
        <v>40238</v>
      </c>
      <c r="B5" s="94">
        <v>40210</v>
      </c>
      <c r="C5" s="375">
        <v>188</v>
      </c>
      <c r="D5" s="375">
        <v>3300387</v>
      </c>
      <c r="E5" s="95"/>
      <c r="F5" s="95"/>
      <c r="G5" s="95"/>
      <c r="H5" s="95"/>
    </row>
    <row r="6" spans="1:8" ht="12.75">
      <c r="A6" s="374">
        <v>40268</v>
      </c>
      <c r="B6" s="94">
        <v>40238</v>
      </c>
      <c r="C6" s="376">
        <v>188</v>
      </c>
      <c r="D6" s="375">
        <v>3300387</v>
      </c>
      <c r="E6" s="95"/>
      <c r="F6" s="95"/>
      <c r="G6" s="95"/>
      <c r="H6" s="95"/>
    </row>
    <row r="7" spans="1:8" ht="12.75">
      <c r="A7" s="374">
        <v>40298</v>
      </c>
      <c r="B7" s="94">
        <v>40269</v>
      </c>
      <c r="C7" s="376">
        <v>182</v>
      </c>
      <c r="D7" s="375">
        <v>3123556</v>
      </c>
      <c r="E7" s="95"/>
      <c r="F7" s="95"/>
      <c r="G7" s="95"/>
      <c r="H7" s="95"/>
    </row>
    <row r="8" spans="1:8" ht="12.75">
      <c r="A8" s="374">
        <v>40328</v>
      </c>
      <c r="B8" s="94">
        <v>40299</v>
      </c>
      <c r="C8" s="376">
        <v>176</v>
      </c>
      <c r="D8" s="377">
        <v>3004916.25</v>
      </c>
      <c r="E8" s="95"/>
      <c r="F8" s="95"/>
      <c r="G8" s="95"/>
      <c r="H8" s="95"/>
    </row>
    <row r="9" spans="1:8" ht="12.75">
      <c r="A9" s="374">
        <v>40354</v>
      </c>
      <c r="B9" s="94">
        <v>40330</v>
      </c>
      <c r="C9" s="376">
        <v>176</v>
      </c>
      <c r="D9" s="377">
        <v>3023427.25</v>
      </c>
      <c r="E9" s="95"/>
      <c r="F9" s="95"/>
      <c r="G9" s="95"/>
      <c r="H9" s="95"/>
    </row>
    <row r="10" spans="1:8" ht="12.75">
      <c r="A10" s="374">
        <v>40387</v>
      </c>
      <c r="B10" s="94">
        <v>40360</v>
      </c>
      <c r="C10" s="376">
        <v>177</v>
      </c>
      <c r="D10" s="377">
        <v>3101427.25</v>
      </c>
      <c r="E10" s="95"/>
      <c r="F10" s="95"/>
      <c r="G10" s="95"/>
      <c r="H10" s="95"/>
    </row>
    <row r="11" spans="1:8" ht="12.75">
      <c r="A11" s="374">
        <v>40421</v>
      </c>
      <c r="B11" s="94">
        <v>40391</v>
      </c>
      <c r="C11" s="376">
        <v>166</v>
      </c>
      <c r="D11" s="377">
        <v>2892927.25</v>
      </c>
      <c r="E11" s="95"/>
      <c r="F11" s="95"/>
      <c r="G11" s="95"/>
      <c r="H11" s="95"/>
    </row>
    <row r="12" spans="1:8" ht="12.75">
      <c r="A12" s="374">
        <v>40451</v>
      </c>
      <c r="B12" s="94">
        <v>40422</v>
      </c>
      <c r="C12" s="376">
        <v>171</v>
      </c>
      <c r="D12" s="377">
        <v>3015876.25</v>
      </c>
      <c r="E12" s="95"/>
      <c r="F12" s="95"/>
      <c r="G12" s="95"/>
      <c r="H12" s="95"/>
    </row>
    <row r="13" spans="1:8" ht="12.75">
      <c r="A13" s="374">
        <v>40535</v>
      </c>
      <c r="B13" s="94">
        <v>40513</v>
      </c>
      <c r="C13" s="376">
        <v>165</v>
      </c>
      <c r="D13" s="377">
        <v>2975870.25</v>
      </c>
      <c r="E13" s="95"/>
      <c r="F13" s="95"/>
      <c r="G13" s="95"/>
      <c r="H13" s="95"/>
    </row>
    <row r="14" spans="1:8" ht="12.75">
      <c r="A14" s="374">
        <v>40569</v>
      </c>
      <c r="B14" s="94">
        <v>40544</v>
      </c>
      <c r="C14" s="376">
        <v>161</v>
      </c>
      <c r="D14" s="377">
        <v>2940470</v>
      </c>
      <c r="E14" s="95"/>
      <c r="F14" s="95"/>
      <c r="G14" s="95"/>
      <c r="H14" s="95"/>
    </row>
    <row r="15" spans="1:8" ht="12.75">
      <c r="A15" s="374">
        <v>40602</v>
      </c>
      <c r="B15" s="94">
        <v>40575</v>
      </c>
      <c r="C15" s="376">
        <v>162</v>
      </c>
      <c r="D15" s="377">
        <v>2998170.25</v>
      </c>
      <c r="E15" s="95"/>
      <c r="F15" s="95"/>
      <c r="G15" s="95"/>
      <c r="H15" s="95"/>
    </row>
    <row r="16" spans="1:8" ht="12.75">
      <c r="A16" s="374">
        <v>40632</v>
      </c>
      <c r="B16" s="94">
        <v>40603</v>
      </c>
      <c r="C16" s="376">
        <v>164</v>
      </c>
      <c r="D16" s="376">
        <v>3020238</v>
      </c>
      <c r="E16" s="95"/>
      <c r="F16" s="95"/>
      <c r="G16" s="95"/>
      <c r="H16" s="95"/>
    </row>
    <row r="17" spans="1:8" ht="12.75">
      <c r="A17" s="374">
        <v>40666</v>
      </c>
      <c r="B17" s="94">
        <v>40664</v>
      </c>
      <c r="C17" s="376">
        <v>165</v>
      </c>
      <c r="D17" s="376">
        <v>3025866</v>
      </c>
      <c r="E17" s="95"/>
      <c r="F17" s="95"/>
      <c r="G17" s="95"/>
      <c r="H17" s="95"/>
    </row>
    <row r="18" spans="1:8" ht="12.75">
      <c r="A18" s="374">
        <v>40690</v>
      </c>
      <c r="B18" s="94">
        <v>40695</v>
      </c>
      <c r="C18" s="376">
        <v>167</v>
      </c>
      <c r="D18" s="376">
        <v>3013329</v>
      </c>
      <c r="E18" s="95"/>
      <c r="F18" s="95"/>
      <c r="G18" s="95"/>
      <c r="H18" s="95"/>
    </row>
    <row r="19" spans="1:8" ht="12.75">
      <c r="A19" s="374">
        <v>40725</v>
      </c>
      <c r="B19" s="94">
        <v>40725</v>
      </c>
      <c r="C19" s="376">
        <v>169</v>
      </c>
      <c r="D19" s="376">
        <v>3039529</v>
      </c>
      <c r="E19" s="95"/>
      <c r="F19" s="95"/>
      <c r="G19" s="95"/>
      <c r="H19" s="95"/>
    </row>
    <row r="20" spans="1:8" ht="12.75">
      <c r="A20" s="374">
        <v>40753</v>
      </c>
      <c r="B20" s="94">
        <v>40756</v>
      </c>
      <c r="C20" s="376">
        <v>170</v>
      </c>
      <c r="D20" s="376">
        <v>3051357</v>
      </c>
      <c r="E20" s="95"/>
      <c r="F20" s="95"/>
      <c r="G20" s="95"/>
      <c r="H20" s="95"/>
    </row>
    <row r="21" spans="1:8" ht="12.75">
      <c r="A21" s="374">
        <v>40786</v>
      </c>
      <c r="B21" s="94">
        <v>40787</v>
      </c>
      <c r="C21" s="376">
        <v>167</v>
      </c>
      <c r="D21" s="376">
        <v>3020970</v>
      </c>
      <c r="E21" s="95"/>
      <c r="F21" s="95"/>
      <c r="G21" s="95"/>
      <c r="H21" s="95"/>
    </row>
    <row r="22" spans="1:8" ht="12.75">
      <c r="A22" s="374">
        <v>40819</v>
      </c>
      <c r="B22" s="94">
        <v>40817</v>
      </c>
      <c r="C22" s="376">
        <v>169</v>
      </c>
      <c r="D22" s="376">
        <v>3022971</v>
      </c>
      <c r="E22" s="95"/>
      <c r="F22" s="95"/>
      <c r="G22" s="95"/>
      <c r="H22" s="95"/>
    </row>
    <row r="23" spans="1:8" ht="12.75">
      <c r="A23" s="374">
        <v>40847</v>
      </c>
      <c r="B23" s="94">
        <v>40848</v>
      </c>
      <c r="C23" s="376">
        <v>169</v>
      </c>
      <c r="D23" s="376">
        <v>3022971</v>
      </c>
      <c r="E23" s="95"/>
      <c r="F23" s="95"/>
      <c r="G23" s="95"/>
      <c r="H23" s="95"/>
    </row>
    <row r="24" spans="1:8" ht="12.75">
      <c r="A24" s="374">
        <v>40907</v>
      </c>
      <c r="B24" s="94">
        <v>40878</v>
      </c>
      <c r="C24" s="376">
        <v>171</v>
      </c>
      <c r="D24" s="376">
        <v>3257706</v>
      </c>
      <c r="E24" s="95"/>
      <c r="F24" s="95"/>
      <c r="G24" s="95"/>
      <c r="H24" s="95"/>
    </row>
    <row r="25" spans="1:8" ht="12.75">
      <c r="A25" s="374">
        <v>41001</v>
      </c>
      <c r="B25" s="94">
        <v>40969</v>
      </c>
      <c r="C25" s="376">
        <v>171</v>
      </c>
      <c r="D25" s="376">
        <v>3362764</v>
      </c>
      <c r="E25" s="95"/>
      <c r="F25" s="95"/>
      <c r="G25" s="95"/>
      <c r="H25" s="95"/>
    </row>
    <row r="26" spans="1:8" ht="12.75">
      <c r="A26" s="374">
        <v>41033</v>
      </c>
      <c r="B26" s="94">
        <v>41000</v>
      </c>
      <c r="C26" s="376">
        <v>175</v>
      </c>
      <c r="D26" s="376">
        <v>3387145</v>
      </c>
      <c r="E26" s="95"/>
      <c r="F26" s="95"/>
      <c r="G26" s="95"/>
      <c r="H26" s="95"/>
    </row>
    <row r="27" spans="1:8" ht="12.75">
      <c r="A27" s="374">
        <v>41051</v>
      </c>
      <c r="B27" s="94">
        <v>41030</v>
      </c>
      <c r="C27" s="376">
        <v>174</v>
      </c>
      <c r="D27" s="376">
        <v>3399906</v>
      </c>
      <c r="E27" s="95"/>
      <c r="F27" s="95"/>
      <c r="G27" s="95"/>
      <c r="H27" s="95"/>
    </row>
    <row r="28" spans="1:8" ht="12.75">
      <c r="A28" s="374">
        <v>41090</v>
      </c>
      <c r="B28" s="94">
        <v>41061</v>
      </c>
      <c r="C28" s="375">
        <v>167</v>
      </c>
      <c r="D28" s="375">
        <v>3283555</v>
      </c>
      <c r="E28" s="95"/>
      <c r="F28" s="95"/>
      <c r="G28" s="95"/>
      <c r="H28" s="95"/>
    </row>
    <row r="29" spans="1:8" ht="12.75">
      <c r="A29" s="374">
        <v>41124</v>
      </c>
      <c r="B29" s="94">
        <v>41091</v>
      </c>
      <c r="C29" s="376">
        <v>170</v>
      </c>
      <c r="D29" s="376">
        <v>3375155</v>
      </c>
      <c r="E29" s="95"/>
      <c r="F29" s="95"/>
      <c r="G29" s="95"/>
      <c r="H29" s="95"/>
    </row>
    <row r="30" spans="1:8" ht="12.75">
      <c r="A30" s="374">
        <v>41152</v>
      </c>
      <c r="B30" s="94">
        <v>41122</v>
      </c>
      <c r="C30" s="376">
        <v>172</v>
      </c>
      <c r="D30" s="376">
        <v>3395055</v>
      </c>
      <c r="E30" s="95"/>
      <c r="F30" s="95"/>
      <c r="G30" s="95"/>
      <c r="H30" s="95"/>
    </row>
    <row r="31" spans="1:8" ht="12.75">
      <c r="A31" s="374">
        <v>41182</v>
      </c>
      <c r="B31" s="94">
        <v>41153</v>
      </c>
      <c r="C31" s="375">
        <v>176</v>
      </c>
      <c r="D31" s="375">
        <v>3436031</v>
      </c>
      <c r="E31" s="95"/>
      <c r="F31" s="95"/>
      <c r="G31" s="95"/>
      <c r="H31" s="95"/>
    </row>
    <row r="32" spans="1:8" ht="12.75">
      <c r="A32" s="374">
        <v>41213</v>
      </c>
      <c r="B32" s="94">
        <v>41183</v>
      </c>
      <c r="C32" s="95">
        <v>177</v>
      </c>
      <c r="D32" s="95">
        <v>3479042</v>
      </c>
      <c r="E32" s="95"/>
      <c r="F32" s="95"/>
      <c r="G32" s="95"/>
      <c r="H32" s="95"/>
    </row>
    <row r="33" spans="1:8" ht="12.75">
      <c r="A33" s="374">
        <v>41243</v>
      </c>
      <c r="B33" s="94">
        <v>41214</v>
      </c>
      <c r="C33" s="95">
        <v>177</v>
      </c>
      <c r="D33" s="95">
        <v>3489092</v>
      </c>
      <c r="E33" s="95"/>
      <c r="F33" s="95"/>
      <c r="G33" s="95"/>
      <c r="H33" s="95"/>
    </row>
    <row r="34" spans="1:8" ht="12.75">
      <c r="A34" s="374">
        <v>41274</v>
      </c>
      <c r="B34" s="94">
        <v>41244</v>
      </c>
      <c r="C34" s="95">
        <v>176</v>
      </c>
      <c r="D34" s="95">
        <v>3418092</v>
      </c>
      <c r="E34" s="95"/>
      <c r="F34" s="95"/>
      <c r="G34" s="95"/>
      <c r="H34" s="95"/>
    </row>
    <row r="35" spans="1:8" ht="12.75">
      <c r="A35" s="374">
        <v>41305</v>
      </c>
      <c r="B35" s="94">
        <v>41275</v>
      </c>
      <c r="C35" s="95">
        <v>177</v>
      </c>
      <c r="D35" s="95">
        <v>3492692</v>
      </c>
      <c r="E35" s="95"/>
      <c r="F35" s="95"/>
      <c r="G35" s="95"/>
      <c r="H35" s="95"/>
    </row>
    <row r="36" spans="1:8" ht="12.75">
      <c r="A36" s="374">
        <v>41333</v>
      </c>
      <c r="B36" s="94">
        <v>41306</v>
      </c>
      <c r="C36" s="95">
        <v>177</v>
      </c>
      <c r="D36" s="369">
        <v>3492692</v>
      </c>
      <c r="E36" s="95"/>
      <c r="F36" s="95"/>
      <c r="G36" s="95"/>
      <c r="H36" s="95"/>
    </row>
    <row r="37" spans="1:8" ht="12.75">
      <c r="A37" s="374">
        <v>41364</v>
      </c>
      <c r="B37" s="94">
        <v>41334</v>
      </c>
      <c r="C37" s="95">
        <v>181</v>
      </c>
      <c r="D37" s="95">
        <v>3562992</v>
      </c>
      <c r="E37" s="95"/>
      <c r="F37" s="95"/>
      <c r="G37" s="95"/>
      <c r="H37" s="95"/>
    </row>
    <row r="38" spans="1:8" ht="12.75">
      <c r="A38" s="95"/>
      <c r="B38" s="95"/>
      <c r="C38" s="95"/>
      <c r="D38" s="95"/>
      <c r="E38" s="95"/>
      <c r="F38" s="95"/>
      <c r="G38" s="95"/>
      <c r="H38" s="95"/>
    </row>
    <row r="39" spans="1:8" ht="12.75">
      <c r="A39" s="95"/>
      <c r="B39" s="95"/>
      <c r="C39" s="95"/>
      <c r="D39" s="95"/>
      <c r="E39" s="95"/>
      <c r="F39" s="95"/>
      <c r="G39" s="95"/>
      <c r="H39" s="95"/>
    </row>
    <row r="40" spans="1:8" ht="12.75">
      <c r="A40" s="95"/>
      <c r="B40" s="95"/>
      <c r="C40" s="95"/>
      <c r="D40" s="95"/>
      <c r="E40" s="95"/>
      <c r="F40" s="95"/>
      <c r="G40" s="95"/>
      <c r="H40" s="95"/>
    </row>
    <row r="41" spans="1:8" ht="12.75">
      <c r="A41" s="95"/>
      <c r="B41" s="95"/>
      <c r="C41" s="95"/>
      <c r="D41" s="95"/>
      <c r="E41" s="95"/>
      <c r="F41" s="95"/>
      <c r="G41" s="95"/>
      <c r="H41" s="95"/>
    </row>
    <row r="42" spans="1:8" ht="12.75">
      <c r="A42" s="95"/>
      <c r="B42" s="95"/>
      <c r="C42" s="95"/>
      <c r="D42" s="95"/>
      <c r="E42" s="95"/>
      <c r="F42" s="95"/>
      <c r="G42" s="95"/>
      <c r="H42" s="95"/>
    </row>
    <row r="43" spans="1:8" ht="12.75">
      <c r="A43" s="95"/>
      <c r="B43" s="95"/>
      <c r="C43" s="95"/>
      <c r="D43" s="95"/>
      <c r="E43" s="95"/>
      <c r="F43" s="95"/>
      <c r="G43" s="95"/>
      <c r="H43" s="95"/>
    </row>
    <row r="44" spans="1:8" ht="12.75">
      <c r="A44" s="95"/>
      <c r="B44" s="95"/>
      <c r="C44" s="95"/>
      <c r="D44" s="95"/>
      <c r="E44" s="95"/>
      <c r="F44" s="95"/>
      <c r="G44" s="95"/>
      <c r="H44" s="95"/>
    </row>
    <row r="45" spans="1:8" ht="12.75">
      <c r="A45" s="95"/>
      <c r="B45" s="95"/>
      <c r="C45" s="95"/>
      <c r="D45" s="95"/>
      <c r="E45" s="95"/>
      <c r="F45" s="95"/>
      <c r="G45" s="95"/>
      <c r="H45" s="95"/>
    </row>
    <row r="46" spans="1:8" ht="12.75">
      <c r="A46" s="95"/>
      <c r="B46" s="95"/>
      <c r="C46" s="95"/>
      <c r="D46" s="95"/>
      <c r="E46" s="95"/>
      <c r="F46" s="95"/>
      <c r="G46" s="95"/>
      <c r="H46" s="95"/>
    </row>
    <row r="47" spans="1:8" ht="12.75">
      <c r="A47" s="95"/>
      <c r="B47" s="95"/>
      <c r="C47" s="95"/>
      <c r="D47" s="95"/>
      <c r="E47" s="95"/>
      <c r="F47" s="95"/>
      <c r="G47" s="95"/>
      <c r="H47" s="95"/>
    </row>
    <row r="48" spans="1:8" ht="12.75">
      <c r="A48" s="95"/>
      <c r="B48" s="95"/>
      <c r="C48" s="95"/>
      <c r="D48" s="95"/>
      <c r="E48" s="95"/>
      <c r="F48" s="95"/>
      <c r="G48" s="95"/>
      <c r="H48" s="95"/>
    </row>
    <row r="49" spans="1:8" ht="12.75">
      <c r="A49" s="95"/>
      <c r="B49" s="95"/>
      <c r="C49" s="95"/>
      <c r="D49" s="95"/>
      <c r="E49" s="95"/>
      <c r="F49" s="95"/>
      <c r="G49" s="95"/>
      <c r="H49" s="95"/>
    </row>
    <row r="50" spans="1:8" ht="12.75">
      <c r="A50" s="95"/>
      <c r="B50" s="95"/>
      <c r="C50" s="95"/>
      <c r="D50" s="95"/>
      <c r="E50" s="95"/>
      <c r="F50" s="95"/>
      <c r="G50" s="95"/>
      <c r="H50" s="95"/>
    </row>
    <row r="51" spans="1:8" ht="12.75">
      <c r="A51" s="95"/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1:8" ht="12.75">
      <c r="A53" s="95"/>
      <c r="B53" s="95"/>
      <c r="C53" s="95"/>
      <c r="D53" s="95"/>
      <c r="E53" s="95"/>
      <c r="F53" s="95"/>
      <c r="G53" s="95"/>
      <c r="H53" s="95"/>
    </row>
    <row r="55" spans="5:13" ht="12.75">
      <c r="E55" s="389"/>
      <c r="F55" s="389"/>
      <c r="G55" s="389"/>
      <c r="H55" s="389"/>
      <c r="I55" s="389"/>
      <c r="J55" s="389"/>
      <c r="K55" s="389"/>
      <c r="L55" s="389"/>
      <c r="M55" s="389"/>
    </row>
    <row r="56" spans="5:13" ht="12.75">
      <c r="E56" s="389"/>
      <c r="F56" s="389"/>
      <c r="G56" s="389"/>
      <c r="H56" s="389"/>
      <c r="I56" s="389"/>
      <c r="J56" s="389"/>
      <c r="K56" s="389"/>
      <c r="L56" s="389"/>
      <c r="M56" s="389"/>
    </row>
    <row r="57" spans="5:13" ht="12.75">
      <c r="E57" s="389"/>
      <c r="F57" s="389"/>
      <c r="G57" s="389"/>
      <c r="H57" s="389"/>
      <c r="I57" s="389"/>
      <c r="J57" s="389"/>
      <c r="K57" s="389"/>
      <c r="L57" s="389"/>
      <c r="M57" s="389"/>
    </row>
    <row r="58" spans="5:13" ht="12.75">
      <c r="E58" s="389"/>
      <c r="F58" s="389"/>
      <c r="G58" s="389"/>
      <c r="H58" s="389"/>
      <c r="I58" s="389"/>
      <c r="J58" s="389"/>
      <c r="K58" s="389"/>
      <c r="L58" s="389"/>
      <c r="M58" s="389"/>
    </row>
    <row r="59" spans="5:13" ht="12.75">
      <c r="E59" s="389"/>
      <c r="F59" s="389"/>
      <c r="G59" s="389"/>
      <c r="H59" s="389"/>
      <c r="I59" s="389"/>
      <c r="J59" s="389"/>
      <c r="K59" s="389"/>
      <c r="L59" s="389"/>
      <c r="M59" s="389"/>
    </row>
    <row r="60" spans="5:13" ht="12.75">
      <c r="E60" s="389"/>
      <c r="F60" s="389"/>
      <c r="G60" s="389"/>
      <c r="H60" s="389"/>
      <c r="I60" s="389"/>
      <c r="J60" s="389"/>
      <c r="K60" s="389"/>
      <c r="L60" s="389"/>
      <c r="M60" s="389"/>
    </row>
    <row r="61" spans="5:13" ht="12.75">
      <c r="E61" s="389"/>
      <c r="F61" s="389"/>
      <c r="G61" s="389"/>
      <c r="H61" s="389"/>
      <c r="I61" s="389"/>
      <c r="J61" s="389"/>
      <c r="K61" s="389"/>
      <c r="L61" s="389"/>
      <c r="M61" s="389"/>
    </row>
    <row r="62" spans="5:13" ht="12.75">
      <c r="E62" s="389"/>
      <c r="F62" s="389"/>
      <c r="G62" s="389"/>
      <c r="H62" s="389"/>
      <c r="I62" s="389"/>
      <c r="J62" s="389"/>
      <c r="K62" s="389"/>
      <c r="L62" s="389"/>
      <c r="M62" s="389"/>
    </row>
    <row r="63" spans="5:13" ht="12.75">
      <c r="E63" s="389"/>
      <c r="F63" s="389"/>
      <c r="G63" s="389"/>
      <c r="H63" s="389"/>
      <c r="I63" s="389"/>
      <c r="J63" s="389"/>
      <c r="K63" s="389"/>
      <c r="L63" s="389"/>
      <c r="M63" s="389"/>
    </row>
    <row r="64" spans="5:13" ht="12.75">
      <c r="E64" s="389"/>
      <c r="F64" s="389"/>
      <c r="G64" s="389"/>
      <c r="H64" s="389"/>
      <c r="I64" s="389"/>
      <c r="J64" s="389"/>
      <c r="K64" s="389"/>
      <c r="L64" s="389"/>
      <c r="M64" s="389"/>
    </row>
    <row r="65" spans="5:13" ht="12.75">
      <c r="E65" s="389"/>
      <c r="F65" s="389"/>
      <c r="G65" s="389"/>
      <c r="H65" s="389"/>
      <c r="I65" s="389"/>
      <c r="J65" s="389"/>
      <c r="K65" s="389"/>
      <c r="L65" s="389"/>
      <c r="M65" s="389"/>
    </row>
    <row r="66" spans="5:13" ht="12.75">
      <c r="E66" s="389"/>
      <c r="F66" s="389"/>
      <c r="G66" s="389"/>
      <c r="H66" s="389"/>
      <c r="I66" s="389"/>
      <c r="J66" s="389"/>
      <c r="K66" s="389"/>
      <c r="L66" s="389"/>
      <c r="M66" s="389"/>
    </row>
    <row r="67" spans="5:13" ht="12.75">
      <c r="E67" s="389"/>
      <c r="F67" s="389"/>
      <c r="G67" s="389"/>
      <c r="H67" s="389"/>
      <c r="I67" s="389"/>
      <c r="J67" s="389"/>
      <c r="K67" s="389"/>
      <c r="L67" s="389"/>
      <c r="M67" s="389"/>
    </row>
    <row r="68" spans="5:13" ht="12.75">
      <c r="E68" s="389"/>
      <c r="F68" s="389"/>
      <c r="G68" s="389"/>
      <c r="H68" s="389"/>
      <c r="I68" s="389"/>
      <c r="J68" s="389"/>
      <c r="K68" s="389"/>
      <c r="L68" s="389"/>
      <c r="M68" s="389"/>
    </row>
    <row r="69" spans="5:13" ht="12.75">
      <c r="E69" s="389"/>
      <c r="F69" s="389"/>
      <c r="G69" s="389"/>
      <c r="H69" s="389"/>
      <c r="I69" s="389"/>
      <c r="J69" s="389"/>
      <c r="K69" s="389"/>
      <c r="L69" s="389"/>
      <c r="M69" s="389"/>
    </row>
    <row r="70" spans="5:13" ht="12.75">
      <c r="E70" s="389"/>
      <c r="F70" s="389"/>
      <c r="G70" s="389"/>
      <c r="H70" s="389"/>
      <c r="I70" s="389"/>
      <c r="J70" s="389"/>
      <c r="K70" s="389"/>
      <c r="L70" s="389"/>
      <c r="M70" s="389"/>
    </row>
    <row r="71" spans="5:13" ht="12.75">
      <c r="E71" s="389"/>
      <c r="F71" s="389"/>
      <c r="G71" s="389"/>
      <c r="H71" s="389"/>
      <c r="I71" s="389"/>
      <c r="J71" s="389"/>
      <c r="K71" s="389"/>
      <c r="L71" s="389"/>
      <c r="M71" s="389"/>
    </row>
    <row r="72" spans="5:13" ht="12.75">
      <c r="E72" s="389"/>
      <c r="F72" s="389"/>
      <c r="G72" s="389"/>
      <c r="H72" s="389"/>
      <c r="I72" s="389"/>
      <c r="J72" s="389"/>
      <c r="K72" s="389"/>
      <c r="L72" s="389"/>
      <c r="M72" s="389"/>
    </row>
    <row r="73" spans="5:13" ht="12.75">
      <c r="E73" s="389"/>
      <c r="F73" s="389"/>
      <c r="G73" s="389"/>
      <c r="H73" s="389"/>
      <c r="I73" s="389"/>
      <c r="J73" s="389"/>
      <c r="K73" s="389"/>
      <c r="L73" s="389"/>
      <c r="M73" s="389"/>
    </row>
    <row r="74" spans="5:13" ht="12.75">
      <c r="E74" s="389"/>
      <c r="F74" s="389"/>
      <c r="G74" s="389"/>
      <c r="H74" s="389"/>
      <c r="I74" s="389"/>
      <c r="J74" s="389"/>
      <c r="K74" s="389"/>
      <c r="L74" s="389"/>
      <c r="M74" s="38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pane ySplit="4" topLeftCell="A5" activePane="bottomLeft" state="frozen"/>
      <selection pane="topLeft" activeCell="H5" sqref="H5"/>
      <selection pane="bottomLeft" activeCell="J57" sqref="J57"/>
    </sheetView>
  </sheetViews>
  <sheetFormatPr defaultColWidth="9.140625" defaultRowHeight="12.75"/>
  <cols>
    <col min="1" max="1" width="10.421875" style="53" bestFit="1" customWidth="1"/>
    <col min="2" max="2" width="10.140625" style="62" customWidth="1"/>
    <col min="3" max="3" width="7.421875" style="53" bestFit="1" customWidth="1"/>
    <col min="4" max="5" width="9.28125" style="53" bestFit="1" customWidth="1"/>
    <col min="6" max="6" width="11.00390625" style="53" customWidth="1"/>
    <col min="7" max="7" width="11.140625" style="1" customWidth="1"/>
    <col min="8" max="8" width="13.8515625" style="1" customWidth="1"/>
    <col min="9" max="9" width="9.140625" style="53" customWidth="1"/>
    <col min="10" max="10" width="16.57421875" style="53" customWidth="1"/>
    <col min="11" max="11" width="11.00390625" style="53" customWidth="1"/>
    <col min="12" max="12" width="9.28125" style="53" customWidth="1"/>
    <col min="13" max="16384" width="9.140625" style="53" customWidth="1"/>
  </cols>
  <sheetData>
    <row r="1" spans="1:8" s="52" customFormat="1" ht="18">
      <c r="A1" s="420" t="s">
        <v>715</v>
      </c>
      <c r="B1" s="420"/>
      <c r="C1" s="420"/>
      <c r="D1" s="420"/>
      <c r="E1" s="420"/>
      <c r="F1" s="420"/>
      <c r="G1" s="420"/>
      <c r="H1" s="420"/>
    </row>
    <row r="2" spans="11:13" ht="12.75">
      <c r="K2" s="54"/>
      <c r="L2" s="54"/>
      <c r="M2" s="54"/>
    </row>
    <row r="3" spans="1:13" ht="21.75" customHeight="1" thickBot="1">
      <c r="A3" s="375"/>
      <c r="B3" s="94"/>
      <c r="C3" s="421" t="s">
        <v>1431</v>
      </c>
      <c r="D3" s="421"/>
      <c r="E3" s="422" t="s">
        <v>1428</v>
      </c>
      <c r="F3" s="422"/>
      <c r="G3" s="422" t="s">
        <v>1429</v>
      </c>
      <c r="H3" s="422"/>
      <c r="K3" s="419"/>
      <c r="L3" s="419"/>
      <c r="M3" s="54"/>
    </row>
    <row r="4" spans="1:13" ht="21.75" customHeight="1">
      <c r="A4" s="378" t="s">
        <v>112</v>
      </c>
      <c r="B4" s="379"/>
      <c r="C4" s="380" t="s">
        <v>1430</v>
      </c>
      <c r="D4" s="380" t="s">
        <v>1097</v>
      </c>
      <c r="E4" s="380" t="s">
        <v>1430</v>
      </c>
      <c r="F4" s="380" t="s">
        <v>1097</v>
      </c>
      <c r="G4" s="380" t="s">
        <v>1430</v>
      </c>
      <c r="H4" s="381" t="s">
        <v>1097</v>
      </c>
      <c r="K4" s="55"/>
      <c r="L4" s="51"/>
      <c r="M4" s="54"/>
    </row>
    <row r="5" spans="1:13" ht="12.75">
      <c r="A5" s="382">
        <v>38830</v>
      </c>
      <c r="B5" s="383">
        <v>38808</v>
      </c>
      <c r="C5" s="384">
        <v>36</v>
      </c>
      <c r="D5" s="384">
        <v>585500</v>
      </c>
      <c r="E5" s="384">
        <v>42</v>
      </c>
      <c r="F5" s="384">
        <v>583500</v>
      </c>
      <c r="G5" s="384">
        <f aca="true" t="shared" si="0" ref="G5:H11">C5+E5</f>
        <v>78</v>
      </c>
      <c r="H5" s="384">
        <f t="shared" si="0"/>
        <v>1169000</v>
      </c>
      <c r="K5" s="55"/>
      <c r="L5" s="55"/>
      <c r="M5" s="54"/>
    </row>
    <row r="6" spans="1:13" ht="12.75">
      <c r="A6" s="382">
        <v>38966</v>
      </c>
      <c r="B6" s="383">
        <v>38961</v>
      </c>
      <c r="C6" s="384">
        <v>37</v>
      </c>
      <c r="D6" s="384">
        <v>661750</v>
      </c>
      <c r="E6" s="384">
        <v>39</v>
      </c>
      <c r="F6" s="384">
        <v>564683</v>
      </c>
      <c r="G6" s="384">
        <f t="shared" si="0"/>
        <v>76</v>
      </c>
      <c r="H6" s="384">
        <f t="shared" si="0"/>
        <v>1226433</v>
      </c>
      <c r="K6" s="55"/>
      <c r="L6" s="55"/>
      <c r="M6" s="54"/>
    </row>
    <row r="7" spans="1:13" ht="12.75">
      <c r="A7" s="382">
        <v>39071</v>
      </c>
      <c r="B7" s="383">
        <v>39052</v>
      </c>
      <c r="C7" s="384">
        <v>51</v>
      </c>
      <c r="D7" s="384">
        <v>847250</v>
      </c>
      <c r="E7" s="384">
        <v>41</v>
      </c>
      <c r="F7" s="384">
        <v>607048</v>
      </c>
      <c r="G7" s="384">
        <f t="shared" si="0"/>
        <v>92</v>
      </c>
      <c r="H7" s="384">
        <f t="shared" si="0"/>
        <v>1454298</v>
      </c>
      <c r="K7" s="56"/>
      <c r="L7" s="56"/>
      <c r="M7" s="54"/>
    </row>
    <row r="8" spans="1:13" ht="12.75">
      <c r="A8" s="382">
        <v>39113</v>
      </c>
      <c r="B8" s="383">
        <v>39083</v>
      </c>
      <c r="C8" s="384">
        <v>55</v>
      </c>
      <c r="D8" s="384">
        <v>916814</v>
      </c>
      <c r="E8" s="384">
        <v>41</v>
      </c>
      <c r="F8" s="384">
        <v>607048</v>
      </c>
      <c r="G8" s="384">
        <f t="shared" si="0"/>
        <v>96</v>
      </c>
      <c r="H8" s="384">
        <f t="shared" si="0"/>
        <v>1523862</v>
      </c>
      <c r="K8" s="56"/>
      <c r="L8" s="56"/>
      <c r="M8" s="54"/>
    </row>
    <row r="9" spans="1:13" ht="12.75">
      <c r="A9" s="382">
        <v>39185</v>
      </c>
      <c r="B9" s="383">
        <v>39173</v>
      </c>
      <c r="C9" s="384">
        <v>73</v>
      </c>
      <c r="D9" s="384">
        <v>1292514</v>
      </c>
      <c r="E9" s="384">
        <v>50</v>
      </c>
      <c r="F9" s="384">
        <v>795048</v>
      </c>
      <c r="G9" s="384">
        <f t="shared" si="0"/>
        <v>123</v>
      </c>
      <c r="H9" s="384">
        <f t="shared" si="0"/>
        <v>2087562</v>
      </c>
      <c r="K9" s="56"/>
      <c r="L9" s="56"/>
      <c r="M9" s="54"/>
    </row>
    <row r="10" spans="1:13" ht="12.75">
      <c r="A10" s="382">
        <v>39323</v>
      </c>
      <c r="B10" s="383">
        <v>39295</v>
      </c>
      <c r="C10" s="384">
        <v>79</v>
      </c>
      <c r="D10" s="384">
        <v>1454588.999</v>
      </c>
      <c r="E10" s="384">
        <v>56</v>
      </c>
      <c r="F10" s="384">
        <v>856798</v>
      </c>
      <c r="G10" s="384">
        <f t="shared" si="0"/>
        <v>135</v>
      </c>
      <c r="H10" s="384">
        <f t="shared" si="0"/>
        <v>2311386.999</v>
      </c>
      <c r="K10" s="51"/>
      <c r="L10" s="51"/>
      <c r="M10" s="54"/>
    </row>
    <row r="11" spans="1:13" ht="12.75">
      <c r="A11" s="382">
        <v>39433</v>
      </c>
      <c r="B11" s="383">
        <v>39417</v>
      </c>
      <c r="C11" s="384">
        <v>93</v>
      </c>
      <c r="D11" s="384">
        <v>1604348.999</v>
      </c>
      <c r="E11" s="384">
        <v>57</v>
      </c>
      <c r="F11" s="384">
        <v>907162</v>
      </c>
      <c r="G11" s="384">
        <f t="shared" si="0"/>
        <v>150</v>
      </c>
      <c r="H11" s="384">
        <f t="shared" si="0"/>
        <v>2511510.999</v>
      </c>
      <c r="K11" s="54"/>
      <c r="L11" s="54"/>
      <c r="M11" s="54"/>
    </row>
    <row r="12" spans="1:8" ht="12.75">
      <c r="A12" s="382">
        <v>39573</v>
      </c>
      <c r="B12" s="383">
        <v>39569</v>
      </c>
      <c r="C12" s="384">
        <v>95</v>
      </c>
      <c r="D12" s="384">
        <v>1651848.999</v>
      </c>
      <c r="E12" s="384">
        <v>61</v>
      </c>
      <c r="F12" s="384">
        <v>943662</v>
      </c>
      <c r="G12" s="384">
        <v>156</v>
      </c>
      <c r="H12" s="384">
        <v>2595510.999</v>
      </c>
    </row>
    <row r="13" spans="1:9" ht="12.75">
      <c r="A13" s="382">
        <v>39664</v>
      </c>
      <c r="B13" s="383">
        <v>39661</v>
      </c>
      <c r="C13" s="384">
        <v>79</v>
      </c>
      <c r="D13" s="384">
        <v>1341123</v>
      </c>
      <c r="E13" s="384">
        <v>84</v>
      </c>
      <c r="F13" s="384">
        <v>1420662</v>
      </c>
      <c r="G13" s="384">
        <v>163</v>
      </c>
      <c r="H13" s="384">
        <v>2761785</v>
      </c>
      <c r="I13" s="1"/>
    </row>
    <row r="14" spans="1:8" ht="12.75">
      <c r="A14" s="382">
        <v>39797</v>
      </c>
      <c r="B14" s="383">
        <v>39783</v>
      </c>
      <c r="C14" s="384">
        <v>80</v>
      </c>
      <c r="D14" s="384">
        <v>1295624</v>
      </c>
      <c r="E14" s="384">
        <v>85</v>
      </c>
      <c r="F14" s="384">
        <v>1505661</v>
      </c>
      <c r="G14" s="384">
        <f>C14+E14</f>
        <v>165</v>
      </c>
      <c r="H14" s="384">
        <f>D14+F14</f>
        <v>2801285</v>
      </c>
    </row>
    <row r="15" spans="1:8" ht="12.75">
      <c r="A15" s="382">
        <v>39847</v>
      </c>
      <c r="B15" s="383">
        <v>112893</v>
      </c>
      <c r="C15" s="384">
        <v>80</v>
      </c>
      <c r="D15" s="384">
        <v>1331097</v>
      </c>
      <c r="E15" s="384">
        <v>90</v>
      </c>
      <c r="F15" s="384">
        <v>1537688</v>
      </c>
      <c r="G15" s="384">
        <v>170</v>
      </c>
      <c r="H15" s="384">
        <v>2868785</v>
      </c>
    </row>
    <row r="16" spans="1:8" ht="12.75">
      <c r="A16" s="382">
        <v>39904</v>
      </c>
      <c r="B16" s="383">
        <v>39904</v>
      </c>
      <c r="C16" s="384">
        <v>81</v>
      </c>
      <c r="D16" s="384">
        <v>1297097</v>
      </c>
      <c r="E16" s="384">
        <v>90</v>
      </c>
      <c r="F16" s="384">
        <v>1565688</v>
      </c>
      <c r="G16" s="384">
        <v>171</v>
      </c>
      <c r="H16" s="384">
        <v>2862785</v>
      </c>
    </row>
    <row r="17" spans="1:8" ht="12.75">
      <c r="A17" s="385">
        <v>40071</v>
      </c>
      <c r="B17" s="94">
        <v>40057</v>
      </c>
      <c r="C17" s="377">
        <v>61</v>
      </c>
      <c r="D17" s="377">
        <v>865400</v>
      </c>
      <c r="E17" s="377">
        <v>117</v>
      </c>
      <c r="F17" s="377">
        <v>2130886</v>
      </c>
      <c r="G17" s="377">
        <v>178</v>
      </c>
      <c r="H17" s="377">
        <v>2996286</v>
      </c>
    </row>
    <row r="18" spans="1:8" ht="12.75">
      <c r="A18" s="385">
        <v>40119</v>
      </c>
      <c r="B18" s="94">
        <v>40118</v>
      </c>
      <c r="C18" s="377">
        <v>55</v>
      </c>
      <c r="D18" s="377">
        <v>684100</v>
      </c>
      <c r="E18" s="377">
        <v>124</v>
      </c>
      <c r="F18" s="377">
        <v>2250286</v>
      </c>
      <c r="G18" s="377">
        <v>179</v>
      </c>
      <c r="H18" s="377">
        <v>2934386</v>
      </c>
    </row>
    <row r="19" spans="1:8" ht="12.75">
      <c r="A19" s="385">
        <v>40147</v>
      </c>
      <c r="B19" s="94">
        <v>40148</v>
      </c>
      <c r="C19" s="377">
        <v>60</v>
      </c>
      <c r="D19" s="377">
        <v>991600</v>
      </c>
      <c r="E19" s="377">
        <v>126</v>
      </c>
      <c r="F19" s="377">
        <v>2269786</v>
      </c>
      <c r="G19" s="377">
        <v>186</v>
      </c>
      <c r="H19" s="377">
        <v>3261386</v>
      </c>
    </row>
    <row r="20" spans="1:8" ht="12.75">
      <c r="A20" s="385">
        <v>40185</v>
      </c>
      <c r="B20" s="94">
        <v>40179</v>
      </c>
      <c r="C20" s="377">
        <v>56</v>
      </c>
      <c r="D20" s="377">
        <v>960600</v>
      </c>
      <c r="E20" s="377">
        <v>130</v>
      </c>
      <c r="F20" s="377">
        <v>2298786</v>
      </c>
      <c r="G20" s="377">
        <v>186</v>
      </c>
      <c r="H20" s="377">
        <v>3259386</v>
      </c>
    </row>
    <row r="21" spans="1:8" ht="12.75">
      <c r="A21" s="385">
        <v>40238</v>
      </c>
      <c r="B21" s="94">
        <v>40238</v>
      </c>
      <c r="C21" s="377">
        <v>55</v>
      </c>
      <c r="D21" s="377">
        <v>929600</v>
      </c>
      <c r="E21" s="377">
        <v>133</v>
      </c>
      <c r="F21" s="377">
        <v>2370787</v>
      </c>
      <c r="G21" s="377">
        <v>188</v>
      </c>
      <c r="H21" s="377">
        <v>3300387</v>
      </c>
    </row>
    <row r="22" spans="1:8" ht="12.75">
      <c r="A22" s="385">
        <v>40268</v>
      </c>
      <c r="B22" s="94">
        <v>40269</v>
      </c>
      <c r="C22" s="377">
        <v>55</v>
      </c>
      <c r="D22" s="377">
        <v>929600</v>
      </c>
      <c r="E22" s="377">
        <v>133</v>
      </c>
      <c r="F22" s="377">
        <v>2370787</v>
      </c>
      <c r="G22" s="377">
        <v>188</v>
      </c>
      <c r="H22" s="377">
        <v>3300387</v>
      </c>
    </row>
    <row r="23" spans="1:8" ht="12.75">
      <c r="A23" s="385">
        <v>40298</v>
      </c>
      <c r="B23" s="94">
        <v>40299</v>
      </c>
      <c r="C23" s="377">
        <v>46</v>
      </c>
      <c r="D23" s="377">
        <v>758100</v>
      </c>
      <c r="E23" s="377">
        <v>136</v>
      </c>
      <c r="F23" s="377">
        <v>2365456</v>
      </c>
      <c r="G23" s="377">
        <v>182</v>
      </c>
      <c r="H23" s="377">
        <v>3123556</v>
      </c>
    </row>
    <row r="24" spans="1:8" ht="12.75">
      <c r="A24" s="385">
        <v>40328</v>
      </c>
      <c r="B24" s="94">
        <v>40330</v>
      </c>
      <c r="C24" s="377">
        <v>44</v>
      </c>
      <c r="D24" s="377">
        <v>705150</v>
      </c>
      <c r="E24" s="377">
        <v>132</v>
      </c>
      <c r="F24" s="377">
        <v>2299766.25</v>
      </c>
      <c r="G24" s="377">
        <v>176</v>
      </c>
      <c r="H24" s="377">
        <v>3004916.25</v>
      </c>
    </row>
    <row r="25" spans="1:8" ht="12.75">
      <c r="A25" s="385">
        <v>40354</v>
      </c>
      <c r="B25" s="94">
        <v>40360</v>
      </c>
      <c r="C25" s="377">
        <v>42</v>
      </c>
      <c r="D25" s="377">
        <v>693150</v>
      </c>
      <c r="E25" s="377">
        <v>134</v>
      </c>
      <c r="F25" s="377">
        <v>2330277.25</v>
      </c>
      <c r="G25" s="377">
        <v>176</v>
      </c>
      <c r="H25" s="377">
        <v>3023427.25</v>
      </c>
    </row>
    <row r="26" spans="1:8" ht="12.75">
      <c r="A26" s="385">
        <v>40387</v>
      </c>
      <c r="B26" s="94">
        <v>40391</v>
      </c>
      <c r="C26" s="377">
        <v>40</v>
      </c>
      <c r="D26" s="377">
        <v>709150</v>
      </c>
      <c r="E26" s="377">
        <v>137</v>
      </c>
      <c r="F26" s="377">
        <v>2392277.25</v>
      </c>
      <c r="G26" s="377">
        <v>177</v>
      </c>
      <c r="H26" s="377">
        <v>3101427.25</v>
      </c>
    </row>
    <row r="27" spans="1:8" ht="12.75">
      <c r="A27" s="385">
        <v>40421</v>
      </c>
      <c r="B27" s="94">
        <v>40422</v>
      </c>
      <c r="C27" s="377">
        <v>27</v>
      </c>
      <c r="D27" s="377">
        <v>551650</v>
      </c>
      <c r="E27" s="377">
        <v>139</v>
      </c>
      <c r="F27" s="377">
        <v>2341277.25</v>
      </c>
      <c r="G27" s="377">
        <v>166</v>
      </c>
      <c r="H27" s="377">
        <v>2892927.25</v>
      </c>
    </row>
    <row r="28" spans="1:8" ht="12.75">
      <c r="A28" s="385">
        <v>40451</v>
      </c>
      <c r="B28" s="94">
        <v>40452</v>
      </c>
      <c r="C28" s="377">
        <v>31</v>
      </c>
      <c r="D28" s="377">
        <v>655649</v>
      </c>
      <c r="E28" s="377">
        <v>140</v>
      </c>
      <c r="F28" s="377">
        <v>2360227.25</v>
      </c>
      <c r="G28" s="377">
        <v>171</v>
      </c>
      <c r="H28" s="377">
        <v>3015876.25</v>
      </c>
    </row>
    <row r="29" spans="1:8" ht="12.75">
      <c r="A29" s="385">
        <v>40535</v>
      </c>
      <c r="B29" s="94">
        <v>40513</v>
      </c>
      <c r="C29" s="377">
        <v>24</v>
      </c>
      <c r="D29" s="377">
        <v>362599</v>
      </c>
      <c r="E29" s="377">
        <v>141</v>
      </c>
      <c r="F29" s="377">
        <v>2613271.25</v>
      </c>
      <c r="G29" s="377">
        <v>165</v>
      </c>
      <c r="H29" s="377">
        <v>2975870.25</v>
      </c>
    </row>
    <row r="30" spans="1:8" ht="12.75">
      <c r="A30" s="385">
        <v>40569</v>
      </c>
      <c r="B30" s="94">
        <v>40544</v>
      </c>
      <c r="C30" s="377">
        <v>20</v>
      </c>
      <c r="D30" s="377">
        <v>342199</v>
      </c>
      <c r="E30" s="377">
        <v>141</v>
      </c>
      <c r="F30" s="377">
        <v>2598271</v>
      </c>
      <c r="G30" s="377">
        <v>161</v>
      </c>
      <c r="H30" s="377">
        <v>2940470</v>
      </c>
    </row>
    <row r="31" spans="1:8" ht="12.75">
      <c r="A31" s="385">
        <v>40602</v>
      </c>
      <c r="B31" s="94">
        <v>40575</v>
      </c>
      <c r="C31" s="377">
        <v>19</v>
      </c>
      <c r="D31" s="377">
        <v>385099</v>
      </c>
      <c r="E31" s="377">
        <v>143</v>
      </c>
      <c r="F31" s="377">
        <v>2613071.25</v>
      </c>
      <c r="G31" s="377">
        <v>162</v>
      </c>
      <c r="H31" s="377">
        <v>2998170.25</v>
      </c>
    </row>
    <row r="32" spans="1:8" ht="12.75">
      <c r="A32" s="385">
        <v>40632</v>
      </c>
      <c r="B32" s="94">
        <v>40603</v>
      </c>
      <c r="C32" s="377">
        <v>19</v>
      </c>
      <c r="D32" s="377">
        <v>334099</v>
      </c>
      <c r="E32" s="377">
        <v>145</v>
      </c>
      <c r="F32" s="377">
        <v>2686139</v>
      </c>
      <c r="G32" s="377">
        <v>164</v>
      </c>
      <c r="H32" s="377">
        <v>3020238</v>
      </c>
    </row>
    <row r="33" spans="1:8" ht="12.75">
      <c r="A33" s="385">
        <v>40666</v>
      </c>
      <c r="B33" s="94">
        <v>40634</v>
      </c>
      <c r="C33" s="377">
        <v>19</v>
      </c>
      <c r="D33" s="377">
        <v>334099</v>
      </c>
      <c r="E33" s="377">
        <v>146</v>
      </c>
      <c r="F33" s="377">
        <v>2691767</v>
      </c>
      <c r="G33" s="377">
        <v>165</v>
      </c>
      <c r="H33" s="377">
        <v>3025866</v>
      </c>
    </row>
    <row r="34" spans="1:8" ht="12.75">
      <c r="A34" s="385">
        <v>40690</v>
      </c>
      <c r="B34" s="94">
        <v>40664</v>
      </c>
      <c r="C34" s="377">
        <v>19</v>
      </c>
      <c r="D34" s="377">
        <v>317679</v>
      </c>
      <c r="E34" s="377">
        <v>148</v>
      </c>
      <c r="F34" s="377">
        <v>2695650</v>
      </c>
      <c r="G34" s="377">
        <v>167</v>
      </c>
      <c r="H34" s="377">
        <v>3013329</v>
      </c>
    </row>
    <row r="35" spans="1:8" ht="12.75">
      <c r="A35" s="385">
        <v>40725</v>
      </c>
      <c r="B35" s="94">
        <v>40695</v>
      </c>
      <c r="C35" s="377">
        <v>21</v>
      </c>
      <c r="D35" s="377">
        <v>325679</v>
      </c>
      <c r="E35" s="377">
        <v>148</v>
      </c>
      <c r="F35" s="377">
        <v>2713850</v>
      </c>
      <c r="G35" s="377">
        <v>169</v>
      </c>
      <c r="H35" s="377">
        <v>3039529</v>
      </c>
    </row>
    <row r="36" spans="1:8" ht="12.75">
      <c r="A36" s="385">
        <v>40753</v>
      </c>
      <c r="B36" s="94">
        <v>40725</v>
      </c>
      <c r="C36" s="377">
        <v>20</v>
      </c>
      <c r="D36" s="377">
        <v>317799</v>
      </c>
      <c r="E36" s="377">
        <v>150</v>
      </c>
      <c r="F36" s="377">
        <v>2733558</v>
      </c>
      <c r="G36" s="377">
        <v>170</v>
      </c>
      <c r="H36" s="377">
        <v>3051357</v>
      </c>
    </row>
    <row r="37" spans="1:8" ht="12.75">
      <c r="A37" s="385">
        <v>40786</v>
      </c>
      <c r="B37" s="94">
        <v>40756</v>
      </c>
      <c r="C37" s="377">
        <v>19</v>
      </c>
      <c r="D37" s="377">
        <v>344599</v>
      </c>
      <c r="E37" s="377">
        <v>148</v>
      </c>
      <c r="F37" s="377">
        <v>2676371</v>
      </c>
      <c r="G37" s="377">
        <v>167</v>
      </c>
      <c r="H37" s="377">
        <v>3020970</v>
      </c>
    </row>
    <row r="38" spans="1:8" ht="12.75">
      <c r="A38" s="385">
        <v>40819</v>
      </c>
      <c r="B38" s="94">
        <v>40787</v>
      </c>
      <c r="C38" s="377">
        <v>17</v>
      </c>
      <c r="D38" s="377">
        <v>241600</v>
      </c>
      <c r="E38" s="377">
        <v>152</v>
      </c>
      <c r="F38" s="377">
        <v>2781371</v>
      </c>
      <c r="G38" s="377">
        <v>169</v>
      </c>
      <c r="H38" s="377">
        <v>3022971</v>
      </c>
    </row>
    <row r="39" spans="1:8" ht="12.75">
      <c r="A39" s="385">
        <v>40847</v>
      </c>
      <c r="B39" s="94">
        <v>40817</v>
      </c>
      <c r="C39" s="377">
        <v>17</v>
      </c>
      <c r="D39" s="377">
        <v>241600</v>
      </c>
      <c r="E39" s="377">
        <v>152</v>
      </c>
      <c r="F39" s="377">
        <v>2781371</v>
      </c>
      <c r="G39" s="377">
        <v>169</v>
      </c>
      <c r="H39" s="377">
        <v>3022971</v>
      </c>
    </row>
    <row r="40" spans="1:8" ht="12.75">
      <c r="A40" s="385">
        <v>40907</v>
      </c>
      <c r="B40" s="94">
        <v>40878</v>
      </c>
      <c r="C40" s="377">
        <v>12</v>
      </c>
      <c r="D40" s="377">
        <v>167600</v>
      </c>
      <c r="E40" s="377">
        <v>159</v>
      </c>
      <c r="F40" s="377">
        <v>3090106</v>
      </c>
      <c r="G40" s="377">
        <v>171</v>
      </c>
      <c r="H40" s="377">
        <v>3257706</v>
      </c>
    </row>
    <row r="41" spans="1:8" ht="12.75">
      <c r="A41" s="385">
        <v>41001</v>
      </c>
      <c r="B41" s="94">
        <v>40969</v>
      </c>
      <c r="C41" s="377">
        <v>8</v>
      </c>
      <c r="D41" s="377">
        <v>144580</v>
      </c>
      <c r="E41" s="377">
        <v>163</v>
      </c>
      <c r="F41" s="377">
        <v>3218184</v>
      </c>
      <c r="G41" s="377">
        <v>171</v>
      </c>
      <c r="H41" s="377">
        <v>3362764</v>
      </c>
    </row>
    <row r="42" spans="1:8" ht="12.75">
      <c r="A42" s="385">
        <v>41033</v>
      </c>
      <c r="B42" s="94">
        <v>41000</v>
      </c>
      <c r="C42" s="377">
        <v>11</v>
      </c>
      <c r="D42" s="377">
        <v>182080</v>
      </c>
      <c r="E42" s="377">
        <v>164</v>
      </c>
      <c r="F42" s="377">
        <v>3205065</v>
      </c>
      <c r="G42" s="377">
        <v>175</v>
      </c>
      <c r="H42" s="377">
        <v>3387145</v>
      </c>
    </row>
    <row r="43" spans="1:8" ht="12.75">
      <c r="A43" s="385">
        <v>41051</v>
      </c>
      <c r="B43" s="94">
        <v>41030</v>
      </c>
      <c r="C43" s="377">
        <v>8</v>
      </c>
      <c r="D43" s="377">
        <v>162600</v>
      </c>
      <c r="E43" s="377">
        <v>166</v>
      </c>
      <c r="F43" s="377">
        <v>3237306</v>
      </c>
      <c r="G43" s="377">
        <v>174</v>
      </c>
      <c r="H43" s="377">
        <v>3399906</v>
      </c>
    </row>
    <row r="44" spans="1:8" s="57" customFormat="1" ht="12.75">
      <c r="A44" s="385">
        <v>41090</v>
      </c>
      <c r="B44" s="94">
        <v>41061</v>
      </c>
      <c r="C44" s="377">
        <v>6</v>
      </c>
      <c r="D44" s="377">
        <v>97600</v>
      </c>
      <c r="E44" s="377">
        <v>162</v>
      </c>
      <c r="F44" s="377">
        <v>3185955</v>
      </c>
      <c r="G44" s="377">
        <v>167</v>
      </c>
      <c r="H44" s="377">
        <v>3283555</v>
      </c>
    </row>
    <row r="45" spans="1:8" ht="12.75">
      <c r="A45" s="385">
        <v>41124</v>
      </c>
      <c r="B45" s="94">
        <v>41091</v>
      </c>
      <c r="C45" s="377">
        <v>8</v>
      </c>
      <c r="D45" s="377">
        <v>140000</v>
      </c>
      <c r="E45" s="377">
        <v>162</v>
      </c>
      <c r="F45" s="377">
        <v>3231055</v>
      </c>
      <c r="G45" s="377">
        <v>170</v>
      </c>
      <c r="H45" s="377">
        <v>3371055</v>
      </c>
    </row>
    <row r="46" spans="1:8" ht="12.75">
      <c r="A46" s="385">
        <v>41152</v>
      </c>
      <c r="B46" s="94">
        <v>41122</v>
      </c>
      <c r="C46" s="377">
        <v>9</v>
      </c>
      <c r="D46" s="377">
        <v>129500</v>
      </c>
      <c r="E46" s="377">
        <v>163</v>
      </c>
      <c r="F46" s="377">
        <v>3265555</v>
      </c>
      <c r="G46" s="377">
        <v>172</v>
      </c>
      <c r="H46" s="377">
        <v>3395055</v>
      </c>
    </row>
    <row r="47" spans="1:8" ht="12.75">
      <c r="A47" s="374">
        <v>41182</v>
      </c>
      <c r="B47" s="94">
        <v>41153</v>
      </c>
      <c r="C47" s="375">
        <v>11</v>
      </c>
      <c r="D47" s="375">
        <v>146500</v>
      </c>
      <c r="E47" s="375">
        <v>165</v>
      </c>
      <c r="F47" s="375">
        <v>3289531</v>
      </c>
      <c r="G47" s="375">
        <v>176</v>
      </c>
      <c r="H47" s="375">
        <v>3436031</v>
      </c>
    </row>
    <row r="48" spans="1:8" ht="12.75">
      <c r="A48" s="385">
        <v>41213</v>
      </c>
      <c r="B48" s="94">
        <v>41183</v>
      </c>
      <c r="C48" s="95">
        <v>12</v>
      </c>
      <c r="D48" s="95">
        <v>167500</v>
      </c>
      <c r="E48" s="95">
        <v>165</v>
      </c>
      <c r="F48" s="95">
        <v>3311542</v>
      </c>
      <c r="G48" s="95">
        <v>177</v>
      </c>
      <c r="H48" s="95">
        <v>3479042</v>
      </c>
    </row>
    <row r="49" spans="1:9" ht="12.75">
      <c r="A49" s="374">
        <v>41243</v>
      </c>
      <c r="B49" s="94">
        <v>41214</v>
      </c>
      <c r="C49" s="95">
        <v>9</v>
      </c>
      <c r="D49" s="95">
        <v>111000</v>
      </c>
      <c r="E49" s="95">
        <v>168</v>
      </c>
      <c r="F49" s="95">
        <v>3378092</v>
      </c>
      <c r="G49" s="95">
        <v>177</v>
      </c>
      <c r="H49" s="95">
        <v>3489092</v>
      </c>
      <c r="I49" s="102"/>
    </row>
    <row r="50" spans="1:9" ht="12.75">
      <c r="A50" s="385">
        <v>41274</v>
      </c>
      <c r="B50" s="94">
        <v>41244</v>
      </c>
      <c r="C50" s="95">
        <v>8</v>
      </c>
      <c r="D50" s="95">
        <v>93000</v>
      </c>
      <c r="E50" s="95">
        <v>168</v>
      </c>
      <c r="F50" s="95">
        <v>3325092</v>
      </c>
      <c r="G50" s="95">
        <v>176</v>
      </c>
      <c r="H50" s="95">
        <v>3418092</v>
      </c>
      <c r="I50" s="102"/>
    </row>
    <row r="51" spans="1:9" ht="12.75">
      <c r="A51" s="374">
        <v>41305</v>
      </c>
      <c r="B51" s="94">
        <v>41275</v>
      </c>
      <c r="C51" s="95">
        <v>3</v>
      </c>
      <c r="D51" s="95">
        <v>33000</v>
      </c>
      <c r="E51" s="95">
        <v>174</v>
      </c>
      <c r="F51" s="95">
        <v>3459692</v>
      </c>
      <c r="G51" s="95">
        <v>177</v>
      </c>
      <c r="H51" s="95">
        <v>3492692</v>
      </c>
      <c r="I51" s="102"/>
    </row>
    <row r="52" spans="1:9" ht="12.75">
      <c r="A52" s="385">
        <v>41333</v>
      </c>
      <c r="B52" s="94">
        <v>41306</v>
      </c>
      <c r="C52" s="386"/>
      <c r="D52" s="387"/>
      <c r="E52" s="95"/>
      <c r="F52" s="95"/>
      <c r="G52" s="95"/>
      <c r="H52" s="95"/>
      <c r="I52" s="102"/>
    </row>
    <row r="53" spans="1:8" ht="12.75">
      <c r="A53" s="374">
        <v>41364</v>
      </c>
      <c r="B53" s="94">
        <v>41334</v>
      </c>
      <c r="C53" s="95">
        <v>7</v>
      </c>
      <c r="D53" s="95">
        <v>115000</v>
      </c>
      <c r="E53" s="95">
        <v>174</v>
      </c>
      <c r="F53" s="95">
        <v>3447992</v>
      </c>
      <c r="G53" s="95">
        <v>181</v>
      </c>
      <c r="H53" s="95">
        <v>3562992</v>
      </c>
    </row>
    <row r="55" spans="5:13" ht="12.75">
      <c r="E55" s="388"/>
      <c r="F55" s="388"/>
      <c r="G55" s="389"/>
      <c r="H55" s="389"/>
      <c r="I55" s="388"/>
      <c r="J55" s="388"/>
      <c r="K55" s="388"/>
      <c r="L55" s="388"/>
      <c r="M55" s="388"/>
    </row>
    <row r="56" spans="5:13" ht="12.75">
      <c r="E56" s="388"/>
      <c r="F56" s="388"/>
      <c r="G56" s="389"/>
      <c r="H56" s="389"/>
      <c r="I56" s="388"/>
      <c r="J56" s="388"/>
      <c r="K56" s="388"/>
      <c r="L56" s="388"/>
      <c r="M56" s="388"/>
    </row>
    <row r="57" spans="5:13" ht="12.75">
      <c r="E57" s="388"/>
      <c r="F57" s="389"/>
      <c r="G57" s="389"/>
      <c r="H57" s="389"/>
      <c r="I57" s="389"/>
      <c r="J57" s="389"/>
      <c r="K57" s="389"/>
      <c r="L57" s="389"/>
      <c r="M57" s="388"/>
    </row>
    <row r="58" spans="5:13" ht="12.75">
      <c r="E58" s="388"/>
      <c r="F58" s="389"/>
      <c r="G58" s="389"/>
      <c r="H58" s="389"/>
      <c r="I58" s="389"/>
      <c r="J58" s="389"/>
      <c r="K58" s="389"/>
      <c r="L58" s="389"/>
      <c r="M58" s="388"/>
    </row>
    <row r="59" spans="5:13" ht="12.75">
      <c r="E59" s="388"/>
      <c r="F59" s="389"/>
      <c r="G59" s="389"/>
      <c r="H59" s="389"/>
      <c r="I59" s="389"/>
      <c r="J59" s="389"/>
      <c r="K59" s="389"/>
      <c r="L59" s="389"/>
      <c r="M59" s="388"/>
    </row>
    <row r="60" spans="5:13" ht="12.75">
      <c r="E60" s="388"/>
      <c r="F60" s="389"/>
      <c r="G60" s="389"/>
      <c r="H60" s="389"/>
      <c r="I60" s="389"/>
      <c r="J60" s="389"/>
      <c r="K60" s="389"/>
      <c r="L60" s="389"/>
      <c r="M60" s="388"/>
    </row>
    <row r="61" spans="5:13" ht="12.75">
      <c r="E61" s="388"/>
      <c r="F61" s="389"/>
      <c r="G61" s="389"/>
      <c r="H61" s="389"/>
      <c r="I61" s="389"/>
      <c r="J61" s="389"/>
      <c r="K61" s="389"/>
      <c r="L61" s="389"/>
      <c r="M61" s="388"/>
    </row>
    <row r="62" spans="5:13" ht="12.75">
      <c r="E62" s="388"/>
      <c r="F62" s="389"/>
      <c r="G62" s="389"/>
      <c r="H62" s="389"/>
      <c r="I62" s="389"/>
      <c r="J62" s="389"/>
      <c r="K62" s="389"/>
      <c r="L62" s="389"/>
      <c r="M62" s="388"/>
    </row>
    <row r="63" spans="5:13" ht="12.75">
      <c r="E63" s="388"/>
      <c r="F63" s="389"/>
      <c r="G63" s="389"/>
      <c r="H63" s="389"/>
      <c r="I63" s="389"/>
      <c r="J63" s="389"/>
      <c r="K63" s="389"/>
      <c r="L63" s="389"/>
      <c r="M63" s="388"/>
    </row>
    <row r="64" spans="5:13" ht="12.75">
      <c r="E64" s="388"/>
      <c r="F64" s="389"/>
      <c r="G64" s="389"/>
      <c r="H64" s="389"/>
      <c r="I64" s="389"/>
      <c r="J64" s="389"/>
      <c r="K64" s="389"/>
      <c r="L64" s="389"/>
      <c r="M64" s="388"/>
    </row>
    <row r="65" spans="5:13" ht="12.75">
      <c r="E65" s="388"/>
      <c r="F65" s="389"/>
      <c r="G65" s="389"/>
      <c r="H65" s="389"/>
      <c r="I65" s="389"/>
      <c r="J65" s="389"/>
      <c r="K65" s="389"/>
      <c r="L65" s="389"/>
      <c r="M65" s="388"/>
    </row>
    <row r="66" spans="5:13" ht="12.75">
      <c r="E66" s="388"/>
      <c r="F66" s="389"/>
      <c r="G66" s="389"/>
      <c r="H66" s="389"/>
      <c r="I66" s="389"/>
      <c r="J66" s="389"/>
      <c r="K66" s="389"/>
      <c r="L66" s="389"/>
      <c r="M66" s="388"/>
    </row>
    <row r="67" spans="5:13" ht="12.75">
      <c r="E67" s="388"/>
      <c r="F67" s="389"/>
      <c r="G67" s="389"/>
      <c r="H67" s="389"/>
      <c r="I67" s="389"/>
      <c r="J67" s="389"/>
      <c r="K67" s="389"/>
      <c r="L67" s="389"/>
      <c r="M67" s="388"/>
    </row>
    <row r="68" spans="5:13" ht="12.75">
      <c r="E68" s="388"/>
      <c r="F68" s="389"/>
      <c r="G68" s="389"/>
      <c r="H68" s="389"/>
      <c r="I68" s="389"/>
      <c r="J68" s="389"/>
      <c r="K68" s="389"/>
      <c r="L68" s="389"/>
      <c r="M68" s="388"/>
    </row>
    <row r="69" spans="5:13" ht="12.75">
      <c r="E69" s="388"/>
      <c r="F69" s="389"/>
      <c r="G69" s="389"/>
      <c r="H69" s="389"/>
      <c r="I69" s="389"/>
      <c r="J69" s="389"/>
      <c r="K69" s="389"/>
      <c r="L69" s="389"/>
      <c r="M69" s="388"/>
    </row>
    <row r="70" spans="5:13" ht="12.75">
      <c r="E70" s="388"/>
      <c r="F70" s="389"/>
      <c r="G70" s="389"/>
      <c r="H70" s="389"/>
      <c r="I70" s="389"/>
      <c r="J70" s="389"/>
      <c r="K70" s="389"/>
      <c r="L70" s="389"/>
      <c r="M70" s="388"/>
    </row>
    <row r="71" spans="5:13" ht="12.75">
      <c r="E71" s="388"/>
      <c r="F71" s="388"/>
      <c r="G71" s="389"/>
      <c r="H71" s="389"/>
      <c r="I71" s="388"/>
      <c r="J71" s="388"/>
      <c r="K71" s="388"/>
      <c r="L71" s="388"/>
      <c r="M71" s="388"/>
    </row>
    <row r="72" spans="5:13" ht="12.75">
      <c r="E72" s="388"/>
      <c r="F72" s="388"/>
      <c r="G72" s="389"/>
      <c r="H72" s="389"/>
      <c r="I72" s="388"/>
      <c r="J72" s="388"/>
      <c r="K72" s="388"/>
      <c r="L72" s="388"/>
      <c r="M72" s="388"/>
    </row>
    <row r="73" spans="5:13" ht="12.75">
      <c r="E73" s="388"/>
      <c r="F73" s="388"/>
      <c r="G73" s="389"/>
      <c r="H73" s="389"/>
      <c r="I73" s="388"/>
      <c r="J73" s="388"/>
      <c r="K73" s="388"/>
      <c r="L73" s="388"/>
      <c r="M73" s="388"/>
    </row>
    <row r="74" spans="5:13" ht="12.75">
      <c r="E74" s="388"/>
      <c r="F74" s="388"/>
      <c r="G74" s="389"/>
      <c r="H74" s="389"/>
      <c r="I74" s="388"/>
      <c r="J74" s="388"/>
      <c r="K74" s="388"/>
      <c r="L74" s="388"/>
      <c r="M74" s="388"/>
    </row>
    <row r="76" spans="1:3" ht="12.75">
      <c r="A76" s="58"/>
      <c r="B76" s="63"/>
      <c r="C76" s="51"/>
    </row>
    <row r="77" spans="1:3" ht="12.75">
      <c r="A77" s="58"/>
      <c r="B77" s="63"/>
      <c r="C77" s="51"/>
    </row>
    <row r="78" spans="1:3" ht="12.75">
      <c r="A78" s="58"/>
      <c r="B78" s="63"/>
      <c r="C78" s="59"/>
    </row>
    <row r="79" spans="1:3" ht="12.75">
      <c r="A79" s="58"/>
      <c r="B79" s="63"/>
      <c r="C79" s="59"/>
    </row>
    <row r="80" spans="1:3" ht="12.75">
      <c r="A80" s="58"/>
      <c r="B80" s="63"/>
      <c r="C80" s="59"/>
    </row>
    <row r="81" spans="1:3" ht="12.75">
      <c r="A81" s="58"/>
      <c r="B81" s="63"/>
      <c r="C81" s="59"/>
    </row>
    <row r="82" spans="1:3" ht="12.75">
      <c r="A82" s="58"/>
      <c r="B82" s="63"/>
      <c r="C82" s="59"/>
    </row>
    <row r="83" spans="1:3" ht="12.75">
      <c r="A83" s="58"/>
      <c r="B83" s="63"/>
      <c r="C83" s="59"/>
    </row>
    <row r="84" spans="1:3" ht="12.75">
      <c r="A84" s="58"/>
      <c r="B84" s="63"/>
      <c r="C84" s="59"/>
    </row>
    <row r="85" spans="1:3" ht="12.75">
      <c r="A85" s="58"/>
      <c r="B85" s="63"/>
      <c r="C85" s="59"/>
    </row>
    <row r="86" spans="1:3" ht="12.75">
      <c r="A86" s="58"/>
      <c r="B86" s="63"/>
      <c r="C86" s="59"/>
    </row>
    <row r="87" spans="1:3" ht="12.75">
      <c r="A87" s="60"/>
      <c r="B87" s="64"/>
      <c r="C87" s="59"/>
    </row>
    <row r="88" spans="1:3" ht="12.75">
      <c r="A88" s="60"/>
      <c r="B88" s="64"/>
      <c r="C88" s="59"/>
    </row>
    <row r="89" spans="1:3" ht="12.75">
      <c r="A89" s="60"/>
      <c r="B89" s="64"/>
      <c r="C89" s="59"/>
    </row>
    <row r="90" spans="1:3" ht="12.75">
      <c r="A90" s="60"/>
      <c r="B90" s="64"/>
      <c r="C90" s="59"/>
    </row>
    <row r="91" spans="1:3" ht="12.75">
      <c r="A91" s="60"/>
      <c r="B91" s="64"/>
      <c r="C91" s="59"/>
    </row>
    <row r="92" spans="1:3" ht="12.75">
      <c r="A92" s="60"/>
      <c r="B92" s="64"/>
      <c r="C92" s="59"/>
    </row>
    <row r="93" spans="1:3" ht="12.75">
      <c r="A93" s="60"/>
      <c r="B93" s="64"/>
      <c r="C93" s="59"/>
    </row>
    <row r="94" spans="1:3" ht="12.75">
      <c r="A94" s="60"/>
      <c r="B94" s="64"/>
      <c r="C94" s="59"/>
    </row>
    <row r="95" spans="1:3" ht="12.75">
      <c r="A95" s="60"/>
      <c r="B95" s="64"/>
      <c r="C95" s="59"/>
    </row>
    <row r="96" spans="1:3" ht="12.75">
      <c r="A96" s="60"/>
      <c r="B96" s="64"/>
      <c r="C96" s="59"/>
    </row>
    <row r="97" spans="1:3" ht="12.75">
      <c r="A97" s="60"/>
      <c r="B97" s="64"/>
      <c r="C97" s="59"/>
    </row>
    <row r="98" spans="1:3" ht="12.75">
      <c r="A98" s="60"/>
      <c r="B98" s="64"/>
      <c r="C98" s="59"/>
    </row>
    <row r="99" spans="1:3" ht="12.75">
      <c r="A99" s="60"/>
      <c r="B99" s="64"/>
      <c r="C99" s="61"/>
    </row>
  </sheetData>
  <sheetProtection/>
  <mergeCells count="5">
    <mergeCell ref="K3:L3"/>
    <mergeCell ref="A1:H1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6384" width="9.140625" style="1" customWidth="1"/>
  </cols>
  <sheetData>
    <row r="1" spans="1:2" ht="12.75">
      <c r="A1" s="2" t="s">
        <v>112</v>
      </c>
      <c r="B1" s="2" t="s">
        <v>1430</v>
      </c>
    </row>
    <row r="2" spans="1:2" ht="12.75">
      <c r="A2" s="3">
        <v>38830</v>
      </c>
      <c r="B2" s="4">
        <v>78</v>
      </c>
    </row>
    <row r="3" spans="1:2" ht="12.75">
      <c r="A3" s="3">
        <v>39185</v>
      </c>
      <c r="B3" s="4">
        <v>123</v>
      </c>
    </row>
    <row r="4" spans="1:2" ht="12.75">
      <c r="A4" s="3">
        <v>39573</v>
      </c>
      <c r="B4" s="5">
        <v>156</v>
      </c>
    </row>
    <row r="5" spans="1:2" ht="12.75">
      <c r="A5" s="3">
        <v>39664</v>
      </c>
      <c r="B5" s="5">
        <v>163</v>
      </c>
    </row>
    <row r="6" spans="1:2" ht="12.75">
      <c r="A6" s="3">
        <v>39904</v>
      </c>
      <c r="B6" s="5">
        <v>171</v>
      </c>
    </row>
    <row r="7" spans="1:2" ht="12.75">
      <c r="A7" s="3">
        <v>40298</v>
      </c>
      <c r="B7" s="6">
        <v>182</v>
      </c>
    </row>
    <row r="8" spans="1:2" ht="12.75">
      <c r="A8" s="7">
        <v>40632</v>
      </c>
      <c r="B8" s="6">
        <v>164</v>
      </c>
    </row>
    <row r="9" spans="1:2" ht="12.75">
      <c r="A9" s="7">
        <v>41001</v>
      </c>
      <c r="B9" s="6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Composting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Mariachiara</dc:creator>
  <cp:keywords/>
  <dc:description/>
  <cp:lastModifiedBy>Jenny Grant</cp:lastModifiedBy>
  <cp:lastPrinted>2013-04-10T11:09:41Z</cp:lastPrinted>
  <dcterms:created xsi:type="dcterms:W3CDTF">2006-12-15T12:54:00Z</dcterms:created>
  <dcterms:modified xsi:type="dcterms:W3CDTF">2013-04-17T10:03:09Z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